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8640" windowHeight="9525" tabRatio="806"/>
  </bookViews>
  <sheets>
    <sheet name="Stato Patrimoniale" sheetId="1" r:id="rId1"/>
    <sheet name="Conto Economico" sheetId="2" r:id="rId2"/>
  </sheets>
  <definedNames>
    <definedName name="_xlnm._FilterDatabase" localSheetId="1" hidden="1">'Conto Economico'!$A$6:$O$130</definedName>
    <definedName name="_xlnm._FilterDatabase" localSheetId="0" hidden="1">'Stato Patrimoniale'!$A$8:$O$159</definedName>
    <definedName name="Print_Area" localSheetId="1">'Conto Economico'!$A$1:$G$128</definedName>
    <definedName name="Print_Area" localSheetId="0">'Stato Patrimoniale'!$A$1:$G$167</definedName>
    <definedName name="Print_Titles" localSheetId="1">'Conto Economico'!$8:$8</definedName>
    <definedName name="Print_Titles" localSheetId="0">'Stato Patrimoniale'!$A:$A,'Stato Patrimoniale'!$8:$8</definedName>
  </definedNames>
  <calcPr calcId="125725"/>
</workbook>
</file>

<file path=xl/calcChain.xml><?xml version="1.0" encoding="utf-8"?>
<calcChain xmlns="http://schemas.openxmlformats.org/spreadsheetml/2006/main">
  <c r="O127" i="2"/>
  <c r="O124"/>
  <c r="O123"/>
  <c r="O121"/>
  <c r="O112"/>
  <c r="O111"/>
  <c r="O103"/>
  <c r="O102"/>
  <c r="O89"/>
  <c r="O88"/>
  <c r="O87"/>
  <c r="O86"/>
  <c r="O84"/>
  <c r="O83"/>
  <c r="O39"/>
  <c r="O38"/>
  <c r="O37"/>
  <c r="O36"/>
  <c r="O35"/>
  <c r="N127"/>
  <c r="N124"/>
  <c r="N123"/>
  <c r="N121"/>
  <c r="N112"/>
  <c r="N111"/>
  <c r="N103"/>
  <c r="N102"/>
  <c r="N89"/>
  <c r="N88"/>
  <c r="N87"/>
  <c r="N86"/>
  <c r="N84"/>
  <c r="N83"/>
  <c r="N39"/>
  <c r="N38"/>
  <c r="N37"/>
  <c r="N36"/>
  <c r="N35"/>
  <c r="O162" i="1"/>
  <c r="O161"/>
  <c r="O160"/>
  <c r="O158"/>
  <c r="O154"/>
  <c r="O153"/>
  <c r="O135"/>
  <c r="O134"/>
  <c r="O132"/>
  <c r="O127"/>
  <c r="O126"/>
  <c r="O115"/>
  <c r="O114"/>
  <c r="O113"/>
  <c r="O112"/>
  <c r="O111"/>
  <c r="O110"/>
  <c r="O109"/>
  <c r="O103"/>
  <c r="O102"/>
  <c r="O101"/>
  <c r="O99"/>
  <c r="O95"/>
  <c r="O94"/>
  <c r="O88"/>
  <c r="O87"/>
  <c r="O81"/>
  <c r="O80"/>
  <c r="O79"/>
  <c r="O66"/>
  <c r="O65"/>
  <c r="O59"/>
  <c r="O58"/>
  <c r="O57"/>
  <c r="O56"/>
  <c r="O55"/>
  <c r="O49"/>
  <c r="O45"/>
  <c r="O44"/>
  <c r="O28"/>
  <c r="O19"/>
  <c r="O18"/>
  <c r="O17"/>
  <c r="N162"/>
  <c r="N161"/>
  <c r="N160"/>
  <c r="N158"/>
  <c r="N154"/>
  <c r="N153"/>
  <c r="N135"/>
  <c r="N134"/>
  <c r="N132"/>
  <c r="N127"/>
  <c r="N126"/>
  <c r="N115"/>
  <c r="N114"/>
  <c r="N113"/>
  <c r="N112"/>
  <c r="N111"/>
  <c r="N110"/>
  <c r="N109"/>
  <c r="N103"/>
  <c r="N102"/>
  <c r="N101"/>
  <c r="N99"/>
  <c r="N95"/>
  <c r="N94"/>
  <c r="N88"/>
  <c r="N87"/>
  <c r="N81"/>
  <c r="N80"/>
  <c r="N79"/>
  <c r="N66"/>
  <c r="N65"/>
  <c r="N59"/>
  <c r="N58"/>
  <c r="N57"/>
  <c r="N56"/>
  <c r="N55"/>
  <c r="N49"/>
  <c r="N45"/>
  <c r="N44"/>
  <c r="N28"/>
  <c r="N19"/>
  <c r="N18"/>
  <c r="N17"/>
  <c r="E32" i="2" l="1"/>
  <c r="L28"/>
  <c r="E28"/>
  <c r="E29"/>
  <c r="E31"/>
  <c r="E33"/>
  <c r="F29"/>
  <c r="F33"/>
  <c r="G29"/>
  <c r="G31"/>
  <c r="G33"/>
  <c r="E166" i="1"/>
  <c r="E164"/>
  <c r="L25" i="2"/>
  <c r="L18"/>
  <c r="L79"/>
  <c r="C79"/>
  <c r="C81"/>
  <c r="C68"/>
  <c r="C57"/>
  <c r="C91"/>
  <c r="L92"/>
  <c r="C92"/>
  <c r="C94"/>
  <c r="L95"/>
  <c r="C95"/>
  <c r="C98"/>
  <c r="L99"/>
  <c r="C99"/>
  <c r="C105"/>
  <c r="C106"/>
  <c r="L108"/>
  <c r="C108"/>
  <c r="C109"/>
  <c r="L115"/>
  <c r="C115"/>
  <c r="C118"/>
  <c r="L126"/>
  <c r="C126"/>
  <c r="C136" i="1"/>
  <c r="C137"/>
  <c r="C138"/>
  <c r="C139"/>
  <c r="C140"/>
  <c r="C141"/>
  <c r="C142"/>
  <c r="C143"/>
  <c r="C144"/>
  <c r="C145"/>
  <c r="C146"/>
  <c r="C155"/>
  <c r="C156"/>
  <c r="C133"/>
  <c r="E116"/>
  <c r="E118"/>
  <c r="E122"/>
  <c r="E23" i="2"/>
  <c r="E62"/>
  <c r="E92"/>
  <c r="E95"/>
  <c r="E108"/>
  <c r="E115"/>
  <c r="E137" i="1"/>
  <c r="E138"/>
  <c r="E140"/>
  <c r="E142"/>
  <c r="E143"/>
  <c r="E144"/>
  <c r="E146"/>
  <c r="C107"/>
  <c r="E107"/>
  <c r="C105"/>
  <c r="E105"/>
  <c r="C14"/>
  <c r="L15"/>
  <c r="C25"/>
  <c r="C30"/>
  <c r="C38"/>
  <c r="C42"/>
  <c r="C46"/>
  <c r="C47"/>
  <c r="C50"/>
  <c r="C51"/>
  <c r="C91"/>
  <c r="C82"/>
  <c r="C83"/>
  <c r="C84"/>
  <c r="C85"/>
  <c r="C75"/>
  <c r="C60"/>
  <c r="C61"/>
  <c r="C62"/>
  <c r="C63"/>
  <c r="C97"/>
  <c r="C96"/>
  <c r="E13"/>
  <c r="E14"/>
  <c r="E25"/>
  <c r="E29"/>
  <c r="E30"/>
  <c r="E38"/>
  <c r="E46"/>
  <c r="E47"/>
  <c r="E48"/>
  <c r="E50"/>
  <c r="E51"/>
  <c r="E91"/>
  <c r="E82"/>
  <c r="E83"/>
  <c r="E84"/>
  <c r="E75"/>
  <c r="E60"/>
  <c r="E61"/>
  <c r="E62"/>
  <c r="E63"/>
  <c r="E97"/>
  <c r="E96"/>
  <c r="D94" i="2"/>
  <c r="D95"/>
  <c r="F94"/>
  <c r="G94"/>
  <c r="E15" i="1"/>
  <c r="E52"/>
  <c r="G116"/>
  <c r="G117"/>
  <c r="G118"/>
  <c r="G121"/>
  <c r="G122"/>
  <c r="G133"/>
  <c r="G136"/>
  <c r="G137"/>
  <c r="G138"/>
  <c r="G139"/>
  <c r="G140"/>
  <c r="G141"/>
  <c r="G142"/>
  <c r="G144"/>
  <c r="G145"/>
  <c r="G146"/>
  <c r="G155"/>
  <c r="G156"/>
  <c r="G13"/>
  <c r="G15"/>
  <c r="G25"/>
  <c r="G29"/>
  <c r="G30"/>
  <c r="G38"/>
  <c r="G42"/>
  <c r="G46"/>
  <c r="G47"/>
  <c r="G48"/>
  <c r="G50"/>
  <c r="G51"/>
  <c r="G52"/>
  <c r="G91"/>
  <c r="G82"/>
  <c r="G83"/>
  <c r="G84"/>
  <c r="G75"/>
  <c r="G60"/>
  <c r="G61"/>
  <c r="G62"/>
  <c r="G63"/>
  <c r="G97"/>
  <c r="G96"/>
  <c r="F116"/>
  <c r="F117"/>
  <c r="F118"/>
  <c r="F121"/>
  <c r="F122"/>
  <c r="F133"/>
  <c r="F136"/>
  <c r="F137"/>
  <c r="F138"/>
  <c r="F139"/>
  <c r="F140"/>
  <c r="F141"/>
  <c r="F142"/>
  <c r="F143"/>
  <c r="F144"/>
  <c r="F145"/>
  <c r="F146"/>
  <c r="F155"/>
  <c r="F156"/>
  <c r="F13"/>
  <c r="F15"/>
  <c r="F25"/>
  <c r="F29"/>
  <c r="F30"/>
  <c r="F38"/>
  <c r="F42"/>
  <c r="F46"/>
  <c r="F47"/>
  <c r="F48"/>
  <c r="F50"/>
  <c r="F51"/>
  <c r="F52"/>
  <c r="F91"/>
  <c r="F82"/>
  <c r="F83"/>
  <c r="F84"/>
  <c r="F75"/>
  <c r="F60"/>
  <c r="F61"/>
  <c r="F62"/>
  <c r="F63"/>
  <c r="F97"/>
  <c r="F96"/>
  <c r="D116"/>
  <c r="D117"/>
  <c r="D118"/>
  <c r="D121"/>
  <c r="D122"/>
  <c r="D123"/>
  <c r="D124"/>
  <c r="D133"/>
  <c r="D136"/>
  <c r="D137"/>
  <c r="D138"/>
  <c r="D139"/>
  <c r="D140"/>
  <c r="D141"/>
  <c r="D142"/>
  <c r="D143"/>
  <c r="D144"/>
  <c r="D145"/>
  <c r="D146"/>
  <c r="D155"/>
  <c r="D156"/>
  <c r="D13"/>
  <c r="D15"/>
  <c r="D25"/>
  <c r="D29"/>
  <c r="D30"/>
  <c r="D38"/>
  <c r="D42"/>
  <c r="D47"/>
  <c r="D48"/>
  <c r="D50"/>
  <c r="D51"/>
  <c r="D52"/>
  <c r="D91"/>
  <c r="D82"/>
  <c r="D83"/>
  <c r="D84"/>
  <c r="D85"/>
  <c r="D75"/>
  <c r="D60"/>
  <c r="D61"/>
  <c r="D62"/>
  <c r="D63"/>
  <c r="D97"/>
  <c r="D96"/>
  <c r="C116"/>
  <c r="C117"/>
  <c r="C118"/>
  <c r="C119"/>
  <c r="C120"/>
  <c r="C121"/>
  <c r="C122"/>
  <c r="C123"/>
  <c r="C124"/>
  <c r="C13"/>
  <c r="C15"/>
  <c r="C21"/>
  <c r="C22"/>
  <c r="C29"/>
  <c r="C48"/>
  <c r="C52"/>
  <c r="B116"/>
  <c r="B117"/>
  <c r="B118"/>
  <c r="B121"/>
  <c r="B122"/>
  <c r="B124"/>
  <c r="B133"/>
  <c r="B136"/>
  <c r="B137"/>
  <c r="B138"/>
  <c r="B139"/>
  <c r="B140"/>
  <c r="B141"/>
  <c r="B142"/>
  <c r="B143"/>
  <c r="B144"/>
  <c r="B145"/>
  <c r="B146"/>
  <c r="B155"/>
  <c r="B156"/>
  <c r="B13"/>
  <c r="B15"/>
  <c r="B25"/>
  <c r="B29"/>
  <c r="B30"/>
  <c r="B38"/>
  <c r="B42"/>
  <c r="B46"/>
  <c r="B47"/>
  <c r="B48"/>
  <c r="B50"/>
  <c r="B51"/>
  <c r="B52"/>
  <c r="B91"/>
  <c r="B82"/>
  <c r="B83"/>
  <c r="B84"/>
  <c r="B85"/>
  <c r="B75"/>
  <c r="B60"/>
  <c r="B61"/>
  <c r="B62"/>
  <c r="B63"/>
  <c r="B97"/>
  <c r="B96"/>
  <c r="M98" i="2"/>
  <c r="M106"/>
  <c r="M109"/>
  <c r="M118"/>
  <c r="G14" i="1"/>
  <c r="F14"/>
  <c r="C108"/>
  <c r="C163"/>
  <c r="C164"/>
  <c r="C165"/>
  <c r="C166"/>
  <c r="C167"/>
  <c r="C28" i="2"/>
  <c r="C29"/>
  <c r="C30"/>
  <c r="C31"/>
  <c r="C32"/>
  <c r="C33"/>
  <c r="C21"/>
  <c r="C22"/>
  <c r="C23"/>
  <c r="C24"/>
  <c r="C25"/>
  <c r="C26"/>
  <c r="C19"/>
  <c r="C17"/>
  <c r="C18"/>
  <c r="C12"/>
  <c r="C13"/>
  <c r="C14"/>
  <c r="C15"/>
  <c r="C75"/>
  <c r="C76"/>
  <c r="C77"/>
  <c r="C78"/>
  <c r="C80"/>
  <c r="C73"/>
  <c r="C70"/>
  <c r="C65"/>
  <c r="C67"/>
  <c r="C60"/>
  <c r="C62"/>
  <c r="C56"/>
  <c r="C58"/>
  <c r="C44"/>
  <c r="C45"/>
  <c r="C47"/>
  <c r="C50"/>
  <c r="C53"/>
  <c r="C41"/>
  <c r="C116"/>
  <c r="D118"/>
  <c r="H23"/>
  <c r="H17"/>
  <c r="H13"/>
  <c r="H81"/>
  <c r="H68"/>
  <c r="H62"/>
  <c r="H57"/>
  <c r="B92"/>
  <c r="B115"/>
  <c r="B118"/>
  <c r="H122" i="1"/>
  <c r="H116"/>
  <c r="H136"/>
  <c r="H138"/>
  <c r="H139"/>
  <c r="H141"/>
  <c r="H142"/>
  <c r="H143"/>
  <c r="H144"/>
  <c r="H145"/>
  <c r="H146"/>
  <c r="H156"/>
  <c r="H13"/>
  <c r="H14"/>
  <c r="H25"/>
  <c r="H30"/>
  <c r="H46"/>
  <c r="H83"/>
  <c r="M164"/>
  <c r="L164"/>
  <c r="M107"/>
  <c r="L107"/>
  <c r="M105"/>
  <c r="L105"/>
  <c r="H164"/>
  <c r="H107"/>
  <c r="H105"/>
  <c r="D28" i="2"/>
  <c r="D29"/>
  <c r="D30"/>
  <c r="D31"/>
  <c r="D32"/>
  <c r="D33"/>
  <c r="D21"/>
  <c r="D22"/>
  <c r="D25"/>
  <c r="D26"/>
  <c r="D17"/>
  <c r="D18"/>
  <c r="D12"/>
  <c r="D15"/>
  <c r="D78"/>
  <c r="D79"/>
  <c r="D73"/>
  <c r="D65"/>
  <c r="D62"/>
  <c r="D56"/>
  <c r="D44"/>
  <c r="D45"/>
  <c r="D92"/>
  <c r="D116"/>
  <c r="F28"/>
  <c r="F30"/>
  <c r="F31"/>
  <c r="F32"/>
  <c r="B28"/>
  <c r="B29"/>
  <c r="B30"/>
  <c r="B31"/>
  <c r="B32"/>
  <c r="B33"/>
  <c r="B23"/>
  <c r="B25"/>
  <c r="B18"/>
  <c r="B44"/>
  <c r="B94"/>
  <c r="B95"/>
  <c r="B96"/>
  <c r="D167" i="1"/>
  <c r="D166"/>
  <c r="D165"/>
  <c r="D164"/>
  <c r="D163"/>
  <c r="D108"/>
  <c r="B108"/>
  <c r="D107"/>
  <c r="D106"/>
  <c r="D105"/>
  <c r="B105"/>
  <c r="D104"/>
  <c r="B74"/>
  <c r="B67"/>
  <c r="B128"/>
  <c r="D90"/>
  <c r="D23"/>
  <c r="D151"/>
  <c r="D147"/>
  <c r="D130"/>
  <c r="I63"/>
  <c r="I83"/>
  <c r="I13"/>
  <c r="I29"/>
  <c r="B76"/>
  <c r="I46"/>
  <c r="I38"/>
  <c r="B73"/>
  <c r="B34"/>
  <c r="D26"/>
  <c r="D24"/>
  <c r="D20"/>
  <c r="D148"/>
  <c r="D119"/>
  <c r="F20"/>
  <c r="B150"/>
  <c r="D89"/>
  <c r="I155"/>
  <c r="I17" i="2"/>
  <c r="I118" i="1"/>
  <c r="I82"/>
  <c r="I143"/>
  <c r="I141"/>
  <c r="I138"/>
  <c r="I31" i="2"/>
  <c r="B90" i="1"/>
  <c r="B151"/>
  <c r="B147"/>
  <c r="B130"/>
  <c r="B119" i="2"/>
  <c r="B114"/>
  <c r="B106"/>
  <c r="B54"/>
  <c r="B71" i="1"/>
  <c r="B89"/>
  <c r="B35"/>
  <c r="B32"/>
  <c r="B22"/>
  <c r="B21"/>
  <c r="B149"/>
  <c r="B129"/>
  <c r="B120"/>
  <c r="B104"/>
  <c r="B106"/>
  <c r="B166"/>
  <c r="B125" i="2"/>
  <c r="B39" i="1"/>
  <c r="B26"/>
  <c r="B24"/>
  <c r="B20"/>
  <c r="B148"/>
  <c r="B119"/>
  <c r="F95" i="2"/>
  <c r="I25" i="1"/>
  <c r="I15"/>
  <c r="I146"/>
  <c r="I121"/>
  <c r="I117"/>
  <c r="B69"/>
  <c r="B36"/>
  <c r="I62"/>
  <c r="I60"/>
  <c r="F149"/>
  <c r="I47"/>
  <c r="B70"/>
  <c r="B33"/>
  <c r="D67"/>
  <c r="D129"/>
  <c r="I105"/>
  <c r="D50" i="2"/>
  <c r="D46"/>
  <c r="B40" i="1"/>
  <c r="B37"/>
  <c r="D120"/>
  <c r="F32"/>
  <c r="I133"/>
  <c r="I116"/>
  <c r="I164"/>
  <c r="I122"/>
  <c r="B77"/>
  <c r="D34"/>
  <c r="D32"/>
  <c r="I145"/>
  <c r="D109" i="2"/>
  <c r="D42"/>
  <c r="D48"/>
  <c r="D58"/>
  <c r="D157" i="1"/>
  <c r="D49" i="2"/>
  <c r="D46" i="1"/>
  <c r="D108" i="2"/>
  <c r="D98"/>
  <c r="D41"/>
  <c r="D47"/>
  <c r="D68"/>
  <c r="D54"/>
  <c r="D73" i="1"/>
  <c r="D31"/>
  <c r="D100" i="2"/>
  <c r="D53"/>
  <c r="D76" i="1"/>
  <c r="D71"/>
  <c r="D40"/>
  <c r="D57" i="2"/>
  <c r="D61"/>
  <c r="D66"/>
  <c r="D74" i="1"/>
  <c r="D35"/>
  <c r="D77"/>
  <c r="D70"/>
  <c r="D68"/>
  <c r="B72"/>
  <c r="D69"/>
  <c r="D41"/>
  <c r="D39"/>
  <c r="D33"/>
  <c r="D128"/>
  <c r="D96" i="2"/>
  <c r="I30" i="1"/>
  <c r="I142"/>
  <c r="B41"/>
  <c r="B23"/>
  <c r="D72"/>
  <c r="D36"/>
  <c r="D22"/>
  <c r="D150"/>
  <c r="I139"/>
  <c r="D21"/>
  <c r="D149"/>
  <c r="H47"/>
  <c r="I75"/>
  <c r="D93" i="2" l="1"/>
  <c r="C41" i="1"/>
  <c r="H50"/>
  <c r="H29"/>
  <c r="H38"/>
  <c r="H133"/>
  <c r="H60"/>
  <c r="H75"/>
  <c r="H84"/>
  <c r="H51"/>
  <c r="H82"/>
  <c r="H62"/>
  <c r="H70"/>
  <c r="H68"/>
  <c r="C23"/>
  <c r="C104"/>
  <c r="C106"/>
  <c r="D98"/>
  <c r="C148"/>
  <c r="C119" i="2"/>
  <c r="C117" s="1"/>
  <c r="C114"/>
  <c r="C100"/>
  <c r="I166" i="1"/>
  <c r="H166"/>
  <c r="M166"/>
  <c r="L166"/>
  <c r="H33" i="2"/>
  <c r="H140" i="1"/>
  <c r="I140"/>
  <c r="I137"/>
  <c r="H137"/>
  <c r="I97"/>
  <c r="I91"/>
  <c r="H167"/>
  <c r="I85"/>
  <c r="I51"/>
  <c r="H42"/>
  <c r="H104"/>
  <c r="I52"/>
  <c r="H40"/>
  <c r="H52"/>
  <c r="M13" i="2"/>
  <c r="H94"/>
  <c r="N118"/>
  <c r="O109"/>
  <c r="N106"/>
  <c r="O98"/>
  <c r="I79"/>
  <c r="I18"/>
  <c r="I16" s="1"/>
  <c r="I99"/>
  <c r="I32"/>
  <c r="L32"/>
  <c r="H20" i="1"/>
  <c r="I81" i="2"/>
  <c r="I95"/>
  <c r="H106"/>
  <c r="H98"/>
  <c r="H91"/>
  <c r="I115"/>
  <c r="H109"/>
  <c r="I91"/>
  <c r="I126"/>
  <c r="I118"/>
  <c r="L125"/>
  <c r="L98"/>
  <c r="L57"/>
  <c r="L62"/>
  <c r="I29"/>
  <c r="B164" i="1"/>
  <c r="B165"/>
  <c r="H149"/>
  <c r="H31" i="2"/>
  <c r="H106" i="1"/>
  <c r="H108"/>
  <c r="H36"/>
  <c r="H150"/>
  <c r="H128"/>
  <c r="C11" i="2"/>
  <c r="C37" i="1"/>
  <c r="C33"/>
  <c r="C31"/>
  <c r="I13" i="2"/>
  <c r="M31"/>
  <c r="L31"/>
  <c r="L29"/>
  <c r="M29"/>
  <c r="H67" i="1"/>
  <c r="H32"/>
  <c r="H129"/>
  <c r="C16" i="2"/>
  <c r="B64" i="1"/>
  <c r="C125"/>
  <c r="D64"/>
  <c r="D86"/>
  <c r="H151"/>
  <c r="H147"/>
  <c r="H163"/>
  <c r="H165"/>
  <c r="H73"/>
  <c r="H148"/>
  <c r="C20" i="2"/>
  <c r="C27"/>
  <c r="H120" i="1"/>
  <c r="D53"/>
  <c r="H74"/>
  <c r="H37"/>
  <c r="H33"/>
  <c r="H23"/>
  <c r="H22"/>
  <c r="H21"/>
  <c r="C128"/>
  <c r="M148"/>
  <c r="M129"/>
  <c r="M119"/>
  <c r="I94" i="2"/>
  <c r="I30"/>
  <c r="M69" i="1"/>
  <c r="N109" i="2"/>
  <c r="L71"/>
  <c r="L70"/>
  <c r="L81"/>
  <c r="I77"/>
  <c r="I68"/>
  <c r="I28"/>
  <c r="H29"/>
  <c r="I25"/>
  <c r="H115"/>
  <c r="L119"/>
  <c r="L106"/>
  <c r="L91"/>
  <c r="L90" s="1"/>
  <c r="L47"/>
  <c r="L68"/>
  <c r="L52"/>
  <c r="L58"/>
  <c r="L13"/>
  <c r="L17"/>
  <c r="L16" s="1"/>
  <c r="L19"/>
  <c r="L23"/>
  <c r="L21"/>
  <c r="H30"/>
  <c r="I62"/>
  <c r="I23"/>
  <c r="H28"/>
  <c r="I106"/>
  <c r="I108"/>
  <c r="L114"/>
  <c r="L48"/>
  <c r="H52"/>
  <c r="H25"/>
  <c r="M126"/>
  <c r="M114"/>
  <c r="M105"/>
  <c r="M104" s="1"/>
  <c r="M99"/>
  <c r="M57"/>
  <c r="M62"/>
  <c r="M71"/>
  <c r="M81"/>
  <c r="M78"/>
  <c r="M18"/>
  <c r="M30"/>
  <c r="H126"/>
  <c r="H119"/>
  <c r="H99"/>
  <c r="H48"/>
  <c r="H58"/>
  <c r="H70"/>
  <c r="H79"/>
  <c r="H15"/>
  <c r="H19"/>
  <c r="M115"/>
  <c r="M108"/>
  <c r="M107" s="1"/>
  <c r="M92"/>
  <c r="M52"/>
  <c r="M68"/>
  <c r="M79"/>
  <c r="M15"/>
  <c r="M23"/>
  <c r="H89" i="1"/>
  <c r="H26"/>
  <c r="H96"/>
  <c r="H118"/>
  <c r="M68"/>
  <c r="M25" i="2"/>
  <c r="H95"/>
  <c r="M95"/>
  <c r="I80"/>
  <c r="C147" i="1"/>
  <c r="C130"/>
  <c r="C125" i="2"/>
  <c r="C113"/>
  <c r="C104"/>
  <c r="C90"/>
  <c r="C54"/>
  <c r="C51"/>
  <c r="C49"/>
  <c r="C46"/>
  <c r="C55"/>
  <c r="C63"/>
  <c r="C61"/>
  <c r="C66"/>
  <c r="C64" s="1"/>
  <c r="C71"/>
  <c r="C69" s="1"/>
  <c r="C72"/>
  <c r="B98"/>
  <c r="B57"/>
  <c r="C74"/>
  <c r="H71" i="1"/>
  <c r="B126" i="2"/>
  <c r="B75"/>
  <c r="B19"/>
  <c r="B71"/>
  <c r="B109"/>
  <c r="B66"/>
  <c r="B81"/>
  <c r="B13"/>
  <c r="B17"/>
  <c r="B16" s="1"/>
  <c r="D125"/>
  <c r="D115"/>
  <c r="D16"/>
  <c r="C72" i="1"/>
  <c r="C68"/>
  <c r="C76"/>
  <c r="C89"/>
  <c r="C150"/>
  <c r="I37"/>
  <c r="B63" i="2"/>
  <c r="B78"/>
  <c r="B22"/>
  <c r="D72"/>
  <c r="D75"/>
  <c r="D14" i="1"/>
  <c r="D16" s="1"/>
  <c r="L41"/>
  <c r="L39"/>
  <c r="L36"/>
  <c r="L32"/>
  <c r="M41"/>
  <c r="I73"/>
  <c r="B93" i="2"/>
  <c r="D27"/>
  <c r="B14" i="1"/>
  <c r="B16" s="1"/>
  <c r="B27" i="2"/>
  <c r="C16" i="1"/>
  <c r="H119"/>
  <c r="L14"/>
  <c r="B68" i="2"/>
  <c r="B79"/>
  <c r="D126"/>
  <c r="D114"/>
  <c r="D70"/>
  <c r="D80"/>
  <c r="D76"/>
  <c r="D13"/>
  <c r="D19"/>
  <c r="D23"/>
  <c r="H121" i="1"/>
  <c r="M14"/>
  <c r="L40"/>
  <c r="L37"/>
  <c r="L35"/>
  <c r="L33"/>
  <c r="L31"/>
  <c r="B48" i="2"/>
  <c r="B60"/>
  <c r="D71"/>
  <c r="D81"/>
  <c r="D77"/>
  <c r="D14"/>
  <c r="D24"/>
  <c r="I136" i="1"/>
  <c r="I50" i="2"/>
  <c r="C48"/>
  <c r="M116" i="1"/>
  <c r="M122"/>
  <c r="M118"/>
  <c r="M146"/>
  <c r="M13"/>
  <c r="M30"/>
  <c r="M136"/>
  <c r="G30" i="2"/>
  <c r="G119" i="1"/>
  <c r="G120"/>
  <c r="G36"/>
  <c r="M144"/>
  <c r="M46"/>
  <c r="G40"/>
  <c r="G128"/>
  <c r="M94" i="2"/>
  <c r="O94" s="1"/>
  <c r="G67" i="1"/>
  <c r="M47"/>
  <c r="G98"/>
  <c r="G68"/>
  <c r="M29"/>
  <c r="M38"/>
  <c r="G74"/>
  <c r="G73"/>
  <c r="M73"/>
  <c r="M63"/>
  <c r="G34"/>
  <c r="M83"/>
  <c r="G39"/>
  <c r="G129"/>
  <c r="M25"/>
  <c r="M138"/>
  <c r="G24"/>
  <c r="M142"/>
  <c r="I20"/>
  <c r="B108" i="2"/>
  <c r="M77" i="1"/>
  <c r="I77"/>
  <c r="I40"/>
  <c r="D51" i="2"/>
  <c r="I21"/>
  <c r="G143" i="1"/>
  <c r="E30" i="2"/>
  <c r="E27" s="1"/>
  <c r="E163" i="1"/>
  <c r="E17" i="2"/>
  <c r="E79"/>
  <c r="E165" i="1"/>
  <c r="E120"/>
  <c r="E18" i="2"/>
  <c r="E35" i="1"/>
  <c r="I31"/>
  <c r="I71"/>
  <c r="B105" i="2"/>
  <c r="B104" s="1"/>
  <c r="B53"/>
  <c r="B15"/>
  <c r="D99"/>
  <c r="D97" s="1"/>
  <c r="D67"/>
  <c r="D64" s="1"/>
  <c r="B45"/>
  <c r="B61"/>
  <c r="B65"/>
  <c r="B12"/>
  <c r="B26"/>
  <c r="B21"/>
  <c r="D63"/>
  <c r="I35" i="1"/>
  <c r="I47" i="2"/>
  <c r="I24"/>
  <c r="I32" i="1"/>
  <c r="B131"/>
  <c r="B100" i="2"/>
  <c r="I96"/>
  <c r="B68" i="1"/>
  <c r="B78" s="1"/>
  <c r="B49" i="2"/>
  <c r="H72" i="1"/>
  <c r="H100" i="2"/>
  <c r="I120" i="1"/>
  <c r="I68"/>
  <c r="D27"/>
  <c r="D40" i="2"/>
  <c r="I104" i="1"/>
  <c r="I72"/>
  <c r="C149"/>
  <c r="C96" i="2"/>
  <c r="C93" s="1"/>
  <c r="I33" i="1"/>
  <c r="D152"/>
  <c r="B116" i="2"/>
  <c r="B113" s="1"/>
  <c r="B91"/>
  <c r="B90" s="1"/>
  <c r="B98" i="1"/>
  <c r="E124"/>
  <c r="E145"/>
  <c r="E33"/>
  <c r="E126" i="2"/>
  <c r="E125"/>
  <c r="E19"/>
  <c r="E167" i="1"/>
  <c r="E81" i="2"/>
  <c r="E13"/>
  <c r="E15"/>
  <c r="E36" i="1"/>
  <c r="E57" i="2"/>
  <c r="E44"/>
  <c r="E67" i="1"/>
  <c r="E20"/>
  <c r="E94" i="2"/>
  <c r="E68" i="1"/>
  <c r="E68" i="2"/>
  <c r="E85" i="1"/>
  <c r="E86" s="1"/>
  <c r="E141"/>
  <c r="E70"/>
  <c r="E41"/>
  <c r="E104"/>
  <c r="E25" i="2"/>
  <c r="E71" i="1"/>
  <c r="E21"/>
  <c r="E108"/>
  <c r="E133"/>
  <c r="E72" i="2"/>
  <c r="E129" i="1"/>
  <c r="E26"/>
  <c r="E70" i="2"/>
  <c r="E105"/>
  <c r="E99"/>
  <c r="E58"/>
  <c r="E98" i="1"/>
  <c r="E31"/>
  <c r="E63" i="2"/>
  <c r="E78"/>
  <c r="E21"/>
  <c r="E67"/>
  <c r="E72" i="1"/>
  <c r="E39"/>
  <c r="E23"/>
  <c r="E106" i="2"/>
  <c r="E90" i="1"/>
  <c r="E114" i="2"/>
  <c r="E91"/>
  <c r="E90" s="1"/>
  <c r="E119"/>
  <c r="E74" i="1"/>
  <c r="E54" i="2"/>
  <c r="E77" i="1"/>
  <c r="E76"/>
  <c r="E149"/>
  <c r="E96" i="2"/>
  <c r="E48"/>
  <c r="E47"/>
  <c r="E22"/>
  <c r="E123" i="1"/>
  <c r="E14" i="2"/>
  <c r="E22" i="1"/>
  <c r="E116" i="2"/>
  <c r="E12"/>
  <c r="E106" i="1"/>
  <c r="E136"/>
  <c r="E121"/>
  <c r="E117"/>
  <c r="E46" i="2"/>
  <c r="E56"/>
  <c r="E75"/>
  <c r="E26"/>
  <c r="E100"/>
  <c r="E64" i="1"/>
  <c r="E40"/>
  <c r="E42"/>
  <c r="E61" i="2"/>
  <c r="E71"/>
  <c r="E80"/>
  <c r="E76"/>
  <c r="E119" i="1"/>
  <c r="E66" i="2"/>
  <c r="E77"/>
  <c r="E24"/>
  <c r="E155" i="1"/>
  <c r="E151"/>
  <c r="E73"/>
  <c r="E69"/>
  <c r="G13" i="2"/>
  <c r="G16" i="1"/>
  <c r="M60"/>
  <c r="M52"/>
  <c r="G81" i="2"/>
  <c r="M84" i="1"/>
  <c r="M139"/>
  <c r="O139" s="1"/>
  <c r="G23" i="2"/>
  <c r="M75" i="1"/>
  <c r="G19" i="2"/>
  <c r="M133" i="1"/>
  <c r="N133" s="1"/>
  <c r="B92"/>
  <c r="B152"/>
  <c r="B50" i="2"/>
  <c r="C77" i="1"/>
  <c r="C73"/>
  <c r="C71"/>
  <c r="C69"/>
  <c r="C67"/>
  <c r="C40"/>
  <c r="C20"/>
  <c r="E53" i="2"/>
  <c r="E52"/>
  <c r="E50"/>
  <c r="I151" i="1"/>
  <c r="I165"/>
  <c r="I106"/>
  <c r="I167"/>
  <c r="B52" i="2"/>
  <c r="B46"/>
  <c r="B56"/>
  <c r="B73"/>
  <c r="B77"/>
  <c r="H69" i="1"/>
  <c r="I58" i="2"/>
  <c r="I15"/>
  <c r="I163" i="1"/>
  <c r="D125"/>
  <c r="D107" i="2"/>
  <c r="C98" i="1"/>
  <c r="C74"/>
  <c r="C70"/>
  <c r="C39"/>
  <c r="C36"/>
  <c r="C35"/>
  <c r="C34"/>
  <c r="C32"/>
  <c r="C26"/>
  <c r="E147"/>
  <c r="C157"/>
  <c r="I150"/>
  <c r="I26"/>
  <c r="D55" i="2"/>
  <c r="I100"/>
  <c r="I69" i="1"/>
  <c r="B27"/>
  <c r="I23"/>
  <c r="I22"/>
  <c r="I119"/>
  <c r="I89"/>
  <c r="B99" i="2"/>
  <c r="H39" i="1"/>
  <c r="E16"/>
  <c r="E128"/>
  <c r="E42" i="2"/>
  <c r="C129" i="1"/>
  <c r="D78"/>
  <c r="I67"/>
  <c r="I74"/>
  <c r="D92"/>
  <c r="D60" i="2"/>
  <c r="C90" i="1"/>
  <c r="C24"/>
  <c r="E51" i="2"/>
  <c r="C151" i="1"/>
  <c r="I60" i="2"/>
  <c r="I149" i="1"/>
  <c r="I61" i="2"/>
  <c r="I52"/>
  <c r="I148" i="1"/>
  <c r="B72" i="2"/>
  <c r="B14"/>
  <c r="B24"/>
  <c r="B86" i="1"/>
  <c r="E45" i="2"/>
  <c r="E60"/>
  <c r="E65"/>
  <c r="E73"/>
  <c r="E53" i="1"/>
  <c r="C107" i="2"/>
  <c r="C97"/>
  <c r="C42"/>
  <c r="C40" s="1"/>
  <c r="C52"/>
  <c r="E41"/>
  <c r="E156" i="1"/>
  <c r="E118" i="2"/>
  <c r="E109"/>
  <c r="E107" s="1"/>
  <c r="E98"/>
  <c r="E32" i="1"/>
  <c r="E148"/>
  <c r="E139"/>
  <c r="E130"/>
  <c r="E49" i="2"/>
  <c r="E24" i="1"/>
  <c r="D105" i="2"/>
  <c r="D52"/>
  <c r="D37" i="1"/>
  <c r="D43" s="1"/>
  <c r="D119" i="2"/>
  <c r="D117" s="1"/>
  <c r="D106"/>
  <c r="D91"/>
  <c r="D90" s="1"/>
  <c r="I92"/>
  <c r="I90" s="1"/>
  <c r="C64" i="1"/>
  <c r="C86"/>
  <c r="I50"/>
  <c r="I14"/>
  <c r="C53"/>
  <c r="I67" i="2"/>
  <c r="I21" i="1"/>
  <c r="I90"/>
  <c r="I39"/>
  <c r="I147"/>
  <c r="I70"/>
  <c r="I129"/>
  <c r="I41"/>
  <c r="I116" i="2"/>
  <c r="I19"/>
  <c r="I70"/>
  <c r="I34" i="1"/>
  <c r="I36"/>
  <c r="H32" i="2"/>
  <c r="H105"/>
  <c r="H97" i="1"/>
  <c r="H15"/>
  <c r="H16" s="1"/>
  <c r="H155"/>
  <c r="H157" s="1"/>
  <c r="H117"/>
  <c r="H108" i="2"/>
  <c r="H116"/>
  <c r="B53" i="1"/>
  <c r="B157"/>
  <c r="H118" i="2"/>
  <c r="H71"/>
  <c r="B117"/>
  <c r="B107" i="1"/>
  <c r="B163"/>
  <c r="H130"/>
  <c r="H131" s="1"/>
  <c r="B167"/>
  <c r="B41" i="2"/>
  <c r="B123" i="1"/>
  <c r="B125" s="1"/>
  <c r="D131"/>
  <c r="B42" i="2"/>
  <c r="B51"/>
  <c r="B47"/>
  <c r="B58"/>
  <c r="B62"/>
  <c r="B67"/>
  <c r="B70"/>
  <c r="B80"/>
  <c r="B76"/>
  <c r="H34" i="1"/>
  <c r="B31"/>
  <c r="B43" s="1"/>
  <c r="E150"/>
  <c r="E37"/>
  <c r="E34"/>
  <c r="I107"/>
  <c r="L124"/>
  <c r="L151"/>
  <c r="I48" i="2"/>
  <c r="I57"/>
  <c r="H31" i="1"/>
  <c r="I144"/>
  <c r="I128"/>
  <c r="E89"/>
  <c r="G76"/>
  <c r="G157"/>
  <c r="G77"/>
  <c r="G96" i="2"/>
  <c r="G22" i="1"/>
  <c r="G21"/>
  <c r="G71"/>
  <c r="G147"/>
  <c r="G130"/>
  <c r="G148"/>
  <c r="G72"/>
  <c r="G70"/>
  <c r="G95" i="2"/>
  <c r="G23" i="1"/>
  <c r="G31"/>
  <c r="G32" i="2"/>
  <c r="G58"/>
  <c r="G28"/>
  <c r="G44"/>
  <c r="G64" i="1"/>
  <c r="G89"/>
  <c r="G26"/>
  <c r="M58" i="2"/>
  <c r="G79"/>
  <c r="M155" i="1"/>
  <c r="N155" s="1"/>
  <c r="G70" i="2"/>
  <c r="M96" i="1"/>
  <c r="M121"/>
  <c r="N121" s="1"/>
  <c r="G68" i="2"/>
  <c r="M48" i="1"/>
  <c r="M117"/>
  <c r="O117" s="1"/>
  <c r="M12" i="2"/>
  <c r="G69" i="1"/>
  <c r="G35"/>
  <c r="G151"/>
  <c r="G150"/>
  <c r="G90"/>
  <c r="G15" i="2"/>
  <c r="G62"/>
  <c r="G57"/>
  <c r="G107" i="1"/>
  <c r="M141"/>
  <c r="O141" s="1"/>
  <c r="M156"/>
  <c r="O156" s="1"/>
  <c r="M145"/>
  <c r="N145" s="1"/>
  <c r="M71"/>
  <c r="M108"/>
  <c r="G91" i="2"/>
  <c r="G17"/>
  <c r="G106" i="1"/>
  <c r="G106" i="2"/>
  <c r="G72"/>
  <c r="M36" i="1"/>
  <c r="M128"/>
  <c r="M72"/>
  <c r="M67"/>
  <c r="G80" i="2"/>
  <c r="G75"/>
  <c r="G18"/>
  <c r="G25"/>
  <c r="G66"/>
  <c r="G76"/>
  <c r="G12"/>
  <c r="G26"/>
  <c r="G21"/>
  <c r="M62" i="1"/>
  <c r="M82"/>
  <c r="G73" i="2"/>
  <c r="G78"/>
  <c r="G22"/>
  <c r="G165" i="1"/>
  <c r="G92" i="2"/>
  <c r="G67"/>
  <c r="M70" i="1"/>
  <c r="G46" i="2"/>
  <c r="G56"/>
  <c r="G115"/>
  <c r="G47"/>
  <c r="G71"/>
  <c r="G77"/>
  <c r="G14"/>
  <c r="G24"/>
  <c r="M50" i="1"/>
  <c r="G61" i="2"/>
  <c r="G65"/>
  <c r="G108"/>
  <c r="G126"/>
  <c r="G105"/>
  <c r="M22" i="1"/>
  <c r="G99" i="2"/>
  <c r="G149" i="1"/>
  <c r="G114" i="2"/>
  <c r="G50"/>
  <c r="G42"/>
  <c r="G119"/>
  <c r="G54"/>
  <c r="G49"/>
  <c r="G45"/>
  <c r="G60"/>
  <c r="G116"/>
  <c r="G52"/>
  <c r="G53"/>
  <c r="G48"/>
  <c r="G63"/>
  <c r="G164" i="1"/>
  <c r="G125" i="2"/>
  <c r="G98"/>
  <c r="G41"/>
  <c r="G51"/>
  <c r="G118"/>
  <c r="G109"/>
  <c r="G100"/>
  <c r="G85" i="1"/>
  <c r="G86" s="1"/>
  <c r="G166"/>
  <c r="G37"/>
  <c r="G33"/>
  <c r="G105"/>
  <c r="G104"/>
  <c r="G124"/>
  <c r="G163"/>
  <c r="M163"/>
  <c r="M167"/>
  <c r="G167"/>
  <c r="M165"/>
  <c r="M47" i="2"/>
  <c r="M96"/>
  <c r="M125"/>
  <c r="G32" i="1"/>
  <c r="G123"/>
  <c r="M70" i="2"/>
  <c r="M89" i="1"/>
  <c r="M74"/>
  <c r="M147"/>
  <c r="G108"/>
  <c r="M106"/>
  <c r="M119" i="2"/>
  <c r="M117" s="1"/>
  <c r="M75"/>
  <c r="M76"/>
  <c r="G53" i="1"/>
  <c r="G41"/>
  <c r="G20"/>
  <c r="M15"/>
  <c r="M116" i="2"/>
  <c r="M56"/>
  <c r="M28"/>
  <c r="M104" i="1"/>
  <c r="M120"/>
  <c r="F44" i="2"/>
  <c r="L117" i="1"/>
  <c r="L121"/>
  <c r="L118"/>
  <c r="F77"/>
  <c r="F37"/>
  <c r="L94" i="2"/>
  <c r="F120" i="1"/>
  <c r="F119"/>
  <c r="F21"/>
  <c r="F23"/>
  <c r="F148"/>
  <c r="F16"/>
  <c r="F41"/>
  <c r="F130"/>
  <c r="F33"/>
  <c r="F26"/>
  <c r="F129"/>
  <c r="F67"/>
  <c r="F31"/>
  <c r="F39"/>
  <c r="F24"/>
  <c r="L144"/>
  <c r="L136"/>
  <c r="F76"/>
  <c r="L52"/>
  <c r="F89"/>
  <c r="F72"/>
  <c r="L30"/>
  <c r="F157"/>
  <c r="L150"/>
  <c r="F150"/>
  <c r="F23" i="2"/>
  <c r="F73" i="1"/>
  <c r="F19" i="2"/>
  <c r="F74" i="1"/>
  <c r="F71"/>
  <c r="F22"/>
  <c r="F40"/>
  <c r="F151"/>
  <c r="F147"/>
  <c r="F13" i="2"/>
  <c r="F77"/>
  <c r="F17"/>
  <c r="L47" i="1"/>
  <c r="L25"/>
  <c r="F81" i="2"/>
  <c r="F70"/>
  <c r="L139" i="1"/>
  <c r="L122"/>
  <c r="L60"/>
  <c r="L34"/>
  <c r="L75"/>
  <c r="L84"/>
  <c r="F90"/>
  <c r="F79" i="2"/>
  <c r="L133" i="1"/>
  <c r="L63"/>
  <c r="L83"/>
  <c r="L46"/>
  <c r="L38"/>
  <c r="L29"/>
  <c r="L116"/>
  <c r="L128"/>
  <c r="F18" i="2"/>
  <c r="F24"/>
  <c r="F71"/>
  <c r="F25"/>
  <c r="L138" i="1"/>
  <c r="F80" i="2"/>
  <c r="F14"/>
  <c r="F21"/>
  <c r="F76"/>
  <c r="L13" i="1"/>
  <c r="L143"/>
  <c r="L50"/>
  <c r="F85"/>
  <c r="F86" s="1"/>
  <c r="F56" i="2"/>
  <c r="L163" i="1"/>
  <c r="F57" i="2"/>
  <c r="L165" i="1"/>
  <c r="F166"/>
  <c r="F66" i="2"/>
  <c r="F73"/>
  <c r="F78"/>
  <c r="F15"/>
  <c r="F116"/>
  <c r="F62"/>
  <c r="F72"/>
  <c r="F75"/>
  <c r="F12"/>
  <c r="F26"/>
  <c r="F22"/>
  <c r="L167" i="1"/>
  <c r="F46" i="2"/>
  <c r="F63"/>
  <c r="F68"/>
  <c r="F107" i="1"/>
  <c r="F60" i="2"/>
  <c r="F61"/>
  <c r="F65"/>
  <c r="L96" i="1"/>
  <c r="L71"/>
  <c r="L82"/>
  <c r="L156"/>
  <c r="L146"/>
  <c r="L77"/>
  <c r="L73"/>
  <c r="F104"/>
  <c r="L62"/>
  <c r="L142"/>
  <c r="F92" i="2"/>
  <c r="F124" i="1"/>
  <c r="F115" i="2"/>
  <c r="L69" i="1"/>
  <c r="L67"/>
  <c r="F108" i="2"/>
  <c r="F163" i="1"/>
  <c r="F27" i="2"/>
  <c r="L72" i="1"/>
  <c r="F125" i="2"/>
  <c r="F109"/>
  <c r="F53"/>
  <c r="F45"/>
  <c r="L74" i="1"/>
  <c r="L70"/>
  <c r="L68"/>
  <c r="F98" i="2"/>
  <c r="F50"/>
  <c r="F118"/>
  <c r="F52"/>
  <c r="L89" i="1"/>
  <c r="F91" i="2"/>
  <c r="F49"/>
  <c r="F167" i="1"/>
  <c r="F100" i="2"/>
  <c r="L23" i="1"/>
  <c r="L22"/>
  <c r="L149"/>
  <c r="L148"/>
  <c r="L147"/>
  <c r="L129"/>
  <c r="L120"/>
  <c r="L130"/>
  <c r="L119"/>
  <c r="F105"/>
  <c r="F126" i="2"/>
  <c r="F99"/>
  <c r="F42"/>
  <c r="F48"/>
  <c r="F165" i="1"/>
  <c r="F119" i="2"/>
  <c r="F114"/>
  <c r="F105"/>
  <c r="F54"/>
  <c r="F164" i="1"/>
  <c r="F106" i="2"/>
  <c r="F41"/>
  <c r="F51"/>
  <c r="F47"/>
  <c r="F58"/>
  <c r="F67"/>
  <c r="L48" i="1"/>
  <c r="L155"/>
  <c r="L145"/>
  <c r="L141"/>
  <c r="F128"/>
  <c r="F123"/>
  <c r="L77" i="2"/>
  <c r="L118"/>
  <c r="L96"/>
  <c r="F106" i="1"/>
  <c r="F108"/>
  <c r="L46" i="2"/>
  <c r="L105"/>
  <c r="L109"/>
  <c r="L107" s="1"/>
  <c r="L50"/>
  <c r="F69" i="1"/>
  <c r="F68"/>
  <c r="F35"/>
  <c r="F70"/>
  <c r="F64"/>
  <c r="F53"/>
  <c r="L116" i="2"/>
  <c r="F98" i="1"/>
  <c r="L104"/>
  <c r="L123"/>
  <c r="L106"/>
  <c r="F34"/>
  <c r="F96" i="2"/>
  <c r="F93" s="1"/>
  <c r="F36" i="1"/>
  <c r="H92" i="2"/>
  <c r="H90" s="1"/>
  <c r="I48" i="1"/>
  <c r="I98" i="2"/>
  <c r="I105"/>
  <c r="I84" i="1"/>
  <c r="I109" i="2"/>
  <c r="I61" i="1"/>
  <c r="I42"/>
  <c r="I156"/>
  <c r="M91" i="2"/>
  <c r="H98" i="1" l="1"/>
  <c r="H104" i="2"/>
  <c r="H107"/>
  <c r="B69"/>
  <c r="C120"/>
  <c r="C34"/>
  <c r="I93"/>
  <c r="H12"/>
  <c r="M34" i="1"/>
  <c r="N34" s="1"/>
  <c r="M24" i="2"/>
  <c r="M80"/>
  <c r="M60"/>
  <c r="M48"/>
  <c r="N48" s="1"/>
  <c r="M17"/>
  <c r="M16" s="1"/>
  <c r="C110"/>
  <c r="H97"/>
  <c r="M90"/>
  <c r="M149" i="1"/>
  <c r="O149" s="1"/>
  <c r="H90"/>
  <c r="H96" i="2"/>
  <c r="H93" s="1"/>
  <c r="H101" s="1"/>
  <c r="L76"/>
  <c r="L44"/>
  <c r="N41" i="1"/>
  <c r="O118" i="2"/>
  <c r="N119"/>
  <c r="O125"/>
  <c r="N98"/>
  <c r="O106"/>
  <c r="N114"/>
  <c r="H76" i="1"/>
  <c r="I76"/>
  <c r="I78" s="1"/>
  <c r="L76"/>
  <c r="L78" s="1"/>
  <c r="M19" i="2"/>
  <c r="O19" s="1"/>
  <c r="I44"/>
  <c r="M90" i="1"/>
  <c r="L26"/>
  <c r="L15" i="2"/>
  <c r="L90" i="1"/>
  <c r="L51" i="2"/>
  <c r="H51"/>
  <c r="L26"/>
  <c r="L66"/>
  <c r="M44"/>
  <c r="L108" i="1"/>
  <c r="I108"/>
  <c r="O52" i="2"/>
  <c r="M33"/>
  <c r="L33"/>
  <c r="I33"/>
  <c r="I27" s="1"/>
  <c r="I26"/>
  <c r="H26"/>
  <c r="M26"/>
  <c r="I125"/>
  <c r="H125"/>
  <c r="M72"/>
  <c r="I72"/>
  <c r="L72"/>
  <c r="M66"/>
  <c r="B11"/>
  <c r="N52" i="1"/>
  <c r="I41" i="2"/>
  <c r="L78"/>
  <c r="L54"/>
  <c r="I54"/>
  <c r="H54"/>
  <c r="L45"/>
  <c r="M45"/>
  <c r="H45"/>
  <c r="I45"/>
  <c r="N148" i="1"/>
  <c r="D54"/>
  <c r="M140"/>
  <c r="L140"/>
  <c r="H152"/>
  <c r="L137"/>
  <c r="M137"/>
  <c r="O129"/>
  <c r="B107" i="2"/>
  <c r="B110" s="1"/>
  <c r="M50"/>
  <c r="M41"/>
  <c r="L97" i="1"/>
  <c r="L98" s="1"/>
  <c r="M97"/>
  <c r="L91"/>
  <c r="M91"/>
  <c r="M37"/>
  <c r="M23"/>
  <c r="N23" s="1"/>
  <c r="M85"/>
  <c r="L85"/>
  <c r="L86" s="1"/>
  <c r="L61"/>
  <c r="L64" s="1"/>
  <c r="M61"/>
  <c r="H61"/>
  <c r="L51"/>
  <c r="L53" s="1"/>
  <c r="M51"/>
  <c r="N119"/>
  <c r="M150"/>
  <c r="L42"/>
  <c r="L43" s="1"/>
  <c r="M42"/>
  <c r="I123"/>
  <c r="H24"/>
  <c r="H27" s="1"/>
  <c r="O136"/>
  <c r="H41"/>
  <c r="L20"/>
  <c r="H47" i="2"/>
  <c r="H50"/>
  <c r="H41"/>
  <c r="M40" i="1"/>
  <c r="M35"/>
  <c r="M39"/>
  <c r="O39" s="1"/>
  <c r="O78" i="2"/>
  <c r="I78"/>
  <c r="H78"/>
  <c r="I71"/>
  <c r="I69" s="1"/>
  <c r="M69"/>
  <c r="M65"/>
  <c r="H66"/>
  <c r="H65"/>
  <c r="L65"/>
  <c r="I65"/>
  <c r="H56"/>
  <c r="H55" s="1"/>
  <c r="L56"/>
  <c r="L55" s="1"/>
  <c r="I56"/>
  <c r="I55" s="1"/>
  <c r="L53"/>
  <c r="M53"/>
  <c r="H53"/>
  <c r="I53"/>
  <c r="L49"/>
  <c r="H49"/>
  <c r="M49"/>
  <c r="I49"/>
  <c r="M46"/>
  <c r="H46"/>
  <c r="L42"/>
  <c r="I46"/>
  <c r="H42"/>
  <c r="I42"/>
  <c r="M42"/>
  <c r="M32"/>
  <c r="H44"/>
  <c r="L24" i="1"/>
  <c r="C92"/>
  <c r="M61" i="2"/>
  <c r="H21"/>
  <c r="L75"/>
  <c r="N22" i="1"/>
  <c r="M123"/>
  <c r="M63" i="2"/>
  <c r="H123" i="1"/>
  <c r="M130"/>
  <c r="M131" s="1"/>
  <c r="M151"/>
  <c r="O52"/>
  <c r="H69" i="2"/>
  <c r="O58"/>
  <c r="M51"/>
  <c r="I51"/>
  <c r="I114"/>
  <c r="I113" s="1"/>
  <c r="I63"/>
  <c r="I59" s="1"/>
  <c r="M73"/>
  <c r="I12"/>
  <c r="C43"/>
  <c r="M31" i="1"/>
  <c r="M32"/>
  <c r="H24" i="2"/>
  <c r="N15"/>
  <c r="B64"/>
  <c r="M20" i="1"/>
  <c r="L21"/>
  <c r="C59" i="2"/>
  <c r="I119"/>
  <c r="I117" s="1"/>
  <c r="F92" i="1"/>
  <c r="M21" i="2"/>
  <c r="H22"/>
  <c r="B20"/>
  <c r="B97"/>
  <c r="B101" s="1"/>
  <c r="M33" i="1"/>
  <c r="B55" i="2"/>
  <c r="D43"/>
  <c r="C152" i="1"/>
  <c r="C131"/>
  <c r="H85"/>
  <c r="H86" s="1"/>
  <c r="D113" i="2"/>
  <c r="D120" s="1"/>
  <c r="H61"/>
  <c r="H76"/>
  <c r="L22"/>
  <c r="L24"/>
  <c r="L60"/>
  <c r="L61"/>
  <c r="L63"/>
  <c r="B59"/>
  <c r="B120"/>
  <c r="M21" i="1"/>
  <c r="M76"/>
  <c r="M78" s="1"/>
  <c r="H14" i="2"/>
  <c r="I73"/>
  <c r="N136" i="1"/>
  <c r="N91" i="2"/>
  <c r="N139" i="1"/>
  <c r="N117"/>
  <c r="N156"/>
  <c r="N141"/>
  <c r="L80" i="2"/>
  <c r="L73"/>
  <c r="N94"/>
  <c r="O145" i="1"/>
  <c r="O133"/>
  <c r="O121"/>
  <c r="O155"/>
  <c r="H80" i="2"/>
  <c r="O17"/>
  <c r="M22"/>
  <c r="M77"/>
  <c r="H67"/>
  <c r="O91"/>
  <c r="O60" i="1"/>
  <c r="N60"/>
  <c r="O105"/>
  <c r="N105"/>
  <c r="O29"/>
  <c r="N29"/>
  <c r="O75"/>
  <c r="N75"/>
  <c r="O13"/>
  <c r="N13"/>
  <c r="O47"/>
  <c r="N47"/>
  <c r="O146"/>
  <c r="N146"/>
  <c r="O138"/>
  <c r="N138"/>
  <c r="O163"/>
  <c r="N163"/>
  <c r="O120"/>
  <c r="N120"/>
  <c r="N81" i="2"/>
  <c r="O81"/>
  <c r="N13"/>
  <c r="O13"/>
  <c r="N105"/>
  <c r="O105"/>
  <c r="N126"/>
  <c r="O126"/>
  <c r="O128" i="1"/>
  <c r="N128"/>
  <c r="N149"/>
  <c r="O48"/>
  <c r="N48"/>
  <c r="O50"/>
  <c r="N50"/>
  <c r="O46"/>
  <c r="N46"/>
  <c r="O25"/>
  <c r="N25"/>
  <c r="O72"/>
  <c r="N72"/>
  <c r="O107"/>
  <c r="N107"/>
  <c r="O95" i="2"/>
  <c r="N95"/>
  <c r="O115"/>
  <c r="N115"/>
  <c r="O68"/>
  <c r="N68"/>
  <c r="O15" i="1"/>
  <c r="N15"/>
  <c r="O96"/>
  <c r="N96"/>
  <c r="O165"/>
  <c r="N165"/>
  <c r="O147"/>
  <c r="N147"/>
  <c r="O164"/>
  <c r="N164"/>
  <c r="O14"/>
  <c r="N14"/>
  <c r="O30"/>
  <c r="N30"/>
  <c r="O62"/>
  <c r="N62"/>
  <c r="O82"/>
  <c r="N82"/>
  <c r="O144"/>
  <c r="N144"/>
  <c r="O63"/>
  <c r="N63"/>
  <c r="O34"/>
  <c r="O118"/>
  <c r="N118"/>
  <c r="O104"/>
  <c r="N104"/>
  <c r="O79" i="2"/>
  <c r="N79"/>
  <c r="N57"/>
  <c r="O57"/>
  <c r="N25"/>
  <c r="O25"/>
  <c r="O99"/>
  <c r="N99"/>
  <c r="N29"/>
  <c r="O29"/>
  <c r="O23"/>
  <c r="N23"/>
  <c r="O38" i="1"/>
  <c r="N38"/>
  <c r="O83"/>
  <c r="N83"/>
  <c r="O84"/>
  <c r="N84"/>
  <c r="O106"/>
  <c r="N106"/>
  <c r="O68"/>
  <c r="N68"/>
  <c r="O92" i="2"/>
  <c r="N92"/>
  <c r="N62"/>
  <c r="O62"/>
  <c r="O122" i="1"/>
  <c r="N122"/>
  <c r="O142"/>
  <c r="N142"/>
  <c r="O116"/>
  <c r="N116"/>
  <c r="O31" i="2"/>
  <c r="N31"/>
  <c r="O28"/>
  <c r="N28"/>
  <c r="N30"/>
  <c r="O30"/>
  <c r="H27"/>
  <c r="H18"/>
  <c r="H16" s="1"/>
  <c r="H63"/>
  <c r="H77"/>
  <c r="L30"/>
  <c r="M54"/>
  <c r="H73"/>
  <c r="H72"/>
  <c r="L104"/>
  <c r="L110" s="1"/>
  <c r="L14"/>
  <c r="I76"/>
  <c r="I22"/>
  <c r="I20" s="1"/>
  <c r="H48" i="1"/>
  <c r="H53" s="1"/>
  <c r="C101" i="2"/>
  <c r="D59"/>
  <c r="D101"/>
  <c r="D20"/>
  <c r="D74"/>
  <c r="H63" i="1"/>
  <c r="I14" i="2"/>
  <c r="C43" i="1"/>
  <c r="D11" i="2"/>
  <c r="D69"/>
  <c r="M16" i="1"/>
  <c r="M26"/>
  <c r="G131"/>
  <c r="M24"/>
  <c r="C27"/>
  <c r="C78"/>
  <c r="M143"/>
  <c r="E16" i="2"/>
  <c r="B54" i="1"/>
  <c r="D159"/>
  <c r="B93"/>
  <c r="B74" i="2"/>
  <c r="B40"/>
  <c r="I92" i="1"/>
  <c r="E157"/>
  <c r="E40" i="2"/>
  <c r="E93"/>
  <c r="E69"/>
  <c r="E55"/>
  <c r="E104"/>
  <c r="E110" s="1"/>
  <c r="E27" i="1"/>
  <c r="E113" i="2"/>
  <c r="E117"/>
  <c r="E92" i="1"/>
  <c r="E20" i="2"/>
  <c r="E64"/>
  <c r="E43"/>
  <c r="E97"/>
  <c r="E59"/>
  <c r="E11"/>
  <c r="E74"/>
  <c r="E125" i="1"/>
  <c r="E78"/>
  <c r="E131"/>
  <c r="E152"/>
  <c r="D93"/>
  <c r="E43"/>
  <c r="I130"/>
  <c r="I131" s="1"/>
  <c r="B43" i="2"/>
  <c r="H117"/>
  <c r="B159" i="1"/>
  <c r="D104" i="2"/>
  <c r="D110" s="1"/>
  <c r="I96" i="1"/>
  <c r="I16"/>
  <c r="H114" i="2"/>
  <c r="H113" s="1"/>
  <c r="H110"/>
  <c r="H35" i="1"/>
  <c r="H124"/>
  <c r="H77"/>
  <c r="H78" s="1"/>
  <c r="G27" i="2"/>
  <c r="G69"/>
  <c r="G93"/>
  <c r="M55"/>
  <c r="G78" i="1"/>
  <c r="G92"/>
  <c r="G27"/>
  <c r="G55" i="2"/>
  <c r="G152" i="1"/>
  <c r="M157"/>
  <c r="O157" s="1"/>
  <c r="G16" i="2"/>
  <c r="G104"/>
  <c r="G90"/>
  <c r="G117"/>
  <c r="G64"/>
  <c r="G20"/>
  <c r="G74"/>
  <c r="G11"/>
  <c r="G40"/>
  <c r="G107"/>
  <c r="G113"/>
  <c r="G43"/>
  <c r="G59"/>
  <c r="M100"/>
  <c r="M97" s="1"/>
  <c r="G97"/>
  <c r="M93"/>
  <c r="G125" i="1"/>
  <c r="G43"/>
  <c r="M110" i="2"/>
  <c r="M113"/>
  <c r="M120" s="1"/>
  <c r="F27" i="1"/>
  <c r="F131"/>
  <c r="L16"/>
  <c r="F152"/>
  <c r="F69" i="2"/>
  <c r="F55"/>
  <c r="F16"/>
  <c r="F90"/>
  <c r="L157" i="1"/>
  <c r="L69" i="2"/>
  <c r="F113"/>
  <c r="F11"/>
  <c r="F125" i="1"/>
  <c r="F64" i="2"/>
  <c r="F107"/>
  <c r="F59"/>
  <c r="F20"/>
  <c r="F74"/>
  <c r="L131" i="1"/>
  <c r="L117" i="2"/>
  <c r="F117"/>
  <c r="F40"/>
  <c r="F97"/>
  <c r="L93"/>
  <c r="F43"/>
  <c r="F104"/>
  <c r="L113"/>
  <c r="L125" i="1"/>
  <c r="F78"/>
  <c r="L41" i="2"/>
  <c r="F43" i="1"/>
  <c r="L12" i="2"/>
  <c r="L100"/>
  <c r="L97" s="1"/>
  <c r="I152" i="1"/>
  <c r="I86"/>
  <c r="I104" i="2"/>
  <c r="I43" i="1"/>
  <c r="I107" i="2"/>
  <c r="I157" i="1"/>
  <c r="I64"/>
  <c r="I97" i="2"/>
  <c r="I53" i="1"/>
  <c r="I101" i="2" l="1"/>
  <c r="H11"/>
  <c r="N19"/>
  <c r="N17"/>
  <c r="O23" i="1"/>
  <c r="N125" i="2"/>
  <c r="O119"/>
  <c r="N117"/>
  <c r="O114"/>
  <c r="B34"/>
  <c r="O42" i="1"/>
  <c r="N52" i="2"/>
  <c r="N129" i="1"/>
  <c r="O130"/>
  <c r="L92"/>
  <c r="L93" s="1"/>
  <c r="D100"/>
  <c r="N39"/>
  <c r="O167"/>
  <c r="N167"/>
  <c r="L27" i="2"/>
  <c r="O41" i="1"/>
  <c r="O166"/>
  <c r="N166"/>
  <c r="N33" i="2"/>
  <c r="O33"/>
  <c r="M27"/>
  <c r="O119" i="1"/>
  <c r="O148"/>
  <c r="L27"/>
  <c r="L54" s="1"/>
  <c r="O33"/>
  <c r="C93"/>
  <c r="O77" i="2"/>
  <c r="N33" i="1"/>
  <c r="H40" i="2"/>
  <c r="M40"/>
  <c r="O137" i="1"/>
  <c r="L152"/>
  <c r="L159" s="1"/>
  <c r="N140"/>
  <c r="O140"/>
  <c r="N137"/>
  <c r="O97"/>
  <c r="N97"/>
  <c r="M98"/>
  <c r="C159"/>
  <c r="O91"/>
  <c r="N91"/>
  <c r="H91"/>
  <c r="H92" s="1"/>
  <c r="M92"/>
  <c r="H125"/>
  <c r="H159" s="1"/>
  <c r="M152"/>
  <c r="O152" s="1"/>
  <c r="O85"/>
  <c r="N85"/>
  <c r="M86"/>
  <c r="M59" i="2"/>
  <c r="O70" i="1"/>
  <c r="N70"/>
  <c r="O61"/>
  <c r="N61"/>
  <c r="M64"/>
  <c r="M74" i="2"/>
  <c r="M14"/>
  <c r="M11" s="1"/>
  <c r="H64" i="1"/>
  <c r="O22"/>
  <c r="N78" i="2"/>
  <c r="O150" i="1"/>
  <c r="O51"/>
  <c r="M53"/>
  <c r="N51"/>
  <c r="F101" i="2"/>
  <c r="N42" i="1"/>
  <c r="O151"/>
  <c r="H43"/>
  <c r="H54" s="1"/>
  <c r="L40" i="2"/>
  <c r="O48"/>
  <c r="H64"/>
  <c r="N150" i="1"/>
  <c r="N46" i="2"/>
  <c r="N31" i="1"/>
  <c r="O15" i="2"/>
  <c r="O31" i="1"/>
  <c r="N130"/>
  <c r="M43"/>
  <c r="O35"/>
  <c r="N58" i="2"/>
  <c r="N35" i="1"/>
  <c r="O56" i="2"/>
  <c r="N56"/>
  <c r="N55"/>
  <c r="N61"/>
  <c r="C82"/>
  <c r="C85" s="1"/>
  <c r="C122" s="1"/>
  <c r="C128" s="1"/>
  <c r="O131" i="1"/>
  <c r="F93"/>
  <c r="N77" i="2"/>
  <c r="O61"/>
  <c r="N151" i="1"/>
  <c r="C54"/>
  <c r="I11" i="2"/>
  <c r="I34" s="1"/>
  <c r="N32"/>
  <c r="O32"/>
  <c r="L59"/>
  <c r="L20"/>
  <c r="H20"/>
  <c r="H34" s="1"/>
  <c r="I120"/>
  <c r="L74"/>
  <c r="L43"/>
  <c r="O116"/>
  <c r="M20"/>
  <c r="H43"/>
  <c r="I75"/>
  <c r="I74" s="1"/>
  <c r="L11"/>
  <c r="M43"/>
  <c r="O46"/>
  <c r="N157" i="1"/>
  <c r="N100" i="2"/>
  <c r="N143" i="1"/>
  <c r="O100" i="2"/>
  <c r="O143" i="1"/>
  <c r="O44" i="2"/>
  <c r="N44"/>
  <c r="O77" i="1"/>
  <c r="N77"/>
  <c r="N26" i="2"/>
  <c r="O26"/>
  <c r="O80"/>
  <c r="N80"/>
  <c r="O60"/>
  <c r="N60"/>
  <c r="O16" i="1"/>
  <c r="N16"/>
  <c r="O89"/>
  <c r="N89"/>
  <c r="O108"/>
  <c r="N108"/>
  <c r="O26"/>
  <c r="N26"/>
  <c r="O51" i="2"/>
  <c r="N51"/>
  <c r="N65"/>
  <c r="O65"/>
  <c r="O73" i="1"/>
  <c r="N73"/>
  <c r="O72" i="2"/>
  <c r="N72"/>
  <c r="N70"/>
  <c r="O70"/>
  <c r="O47"/>
  <c r="N47"/>
  <c r="O37" i="1"/>
  <c r="N37"/>
  <c r="O104" i="2"/>
  <c r="N104"/>
  <c r="O108"/>
  <c r="N108"/>
  <c r="O76" i="1"/>
  <c r="N76"/>
  <c r="N49" i="2"/>
  <c r="O49"/>
  <c r="O71" i="1"/>
  <c r="N71"/>
  <c r="O76" i="2"/>
  <c r="N76"/>
  <c r="O24" i="1"/>
  <c r="N24"/>
  <c r="O71" i="2"/>
  <c r="N71"/>
  <c r="O36" i="1"/>
  <c r="N36"/>
  <c r="O21"/>
  <c r="N21"/>
  <c r="N73" i="2"/>
  <c r="O73"/>
  <c r="O75"/>
  <c r="N75"/>
  <c r="N53"/>
  <c r="O53"/>
  <c r="O67" i="1"/>
  <c r="N67"/>
  <c r="N50" i="2"/>
  <c r="O50"/>
  <c r="N66"/>
  <c r="O66"/>
  <c r="N90"/>
  <c r="O90"/>
  <c r="O63"/>
  <c r="N63"/>
  <c r="N45"/>
  <c r="O45"/>
  <c r="O74" i="1"/>
  <c r="N74"/>
  <c r="O69"/>
  <c r="N69"/>
  <c r="N41" i="2"/>
  <c r="O41"/>
  <c r="O123" i="1"/>
  <c r="N123"/>
  <c r="N97" i="2"/>
  <c r="O97"/>
  <c r="O96"/>
  <c r="N96"/>
  <c r="O90" i="1"/>
  <c r="N90"/>
  <c r="O32"/>
  <c r="N32"/>
  <c r="N18" i="2"/>
  <c r="O18"/>
  <c r="O40" i="1"/>
  <c r="N40"/>
  <c r="N54" i="2"/>
  <c r="O54"/>
  <c r="O20" i="1"/>
  <c r="N20"/>
  <c r="O24" i="2"/>
  <c r="N24"/>
  <c r="N21"/>
  <c r="O21"/>
  <c r="O12"/>
  <c r="N12"/>
  <c r="H75"/>
  <c r="H74" s="1"/>
  <c r="H60"/>
  <c r="H59" s="1"/>
  <c r="B100" i="1"/>
  <c r="D82" i="2"/>
  <c r="B82"/>
  <c r="D34"/>
  <c r="M27" i="1"/>
  <c r="I24"/>
  <c r="I27" s="1"/>
  <c r="I54" s="1"/>
  <c r="E34" i="2"/>
  <c r="H120"/>
  <c r="I66"/>
  <c r="E101"/>
  <c r="E54" i="1"/>
  <c r="E120" i="2"/>
  <c r="E93" i="1"/>
  <c r="E82" i="2"/>
  <c r="E159" i="1"/>
  <c r="I98"/>
  <c r="I40" i="2"/>
  <c r="I43"/>
  <c r="G93" i="1"/>
  <c r="G54"/>
  <c r="G159"/>
  <c r="G110" i="2"/>
  <c r="G120"/>
  <c r="G34"/>
  <c r="G101"/>
  <c r="G82"/>
  <c r="M101"/>
  <c r="M67"/>
  <c r="M64" s="1"/>
  <c r="L67"/>
  <c r="L64" s="1"/>
  <c r="F54" i="1"/>
  <c r="F159"/>
  <c r="F110" i="2"/>
  <c r="F34"/>
  <c r="F120"/>
  <c r="L120"/>
  <c r="F82"/>
  <c r="L101"/>
  <c r="I110"/>
  <c r="I93" i="1"/>
  <c r="B85" i="2" l="1"/>
  <c r="B122" s="1"/>
  <c r="B128" s="1"/>
  <c r="H93" i="1"/>
  <c r="H100" s="1"/>
  <c r="O117" i="2"/>
  <c r="N27"/>
  <c r="N14"/>
  <c r="N98" i="1"/>
  <c r="N64"/>
  <c r="L34" i="2"/>
  <c r="M34"/>
  <c r="C100" i="1"/>
  <c r="O14" i="2"/>
  <c r="M93" i="1"/>
  <c r="O98"/>
  <c r="N86"/>
  <c r="N53"/>
  <c r="O86"/>
  <c r="O53"/>
  <c r="O64"/>
  <c r="M54"/>
  <c r="N152"/>
  <c r="O55" i="2"/>
  <c r="N131" i="1"/>
  <c r="F100"/>
  <c r="M82" i="2"/>
  <c r="O27"/>
  <c r="N113"/>
  <c r="L82"/>
  <c r="N116"/>
  <c r="H82"/>
  <c r="H85" s="1"/>
  <c r="H122" s="1"/>
  <c r="H128" s="1"/>
  <c r="O67"/>
  <c r="N67"/>
  <c r="O43"/>
  <c r="N43"/>
  <c r="N93"/>
  <c r="O93"/>
  <c r="O78" i="1"/>
  <c r="N78"/>
  <c r="O107" i="2"/>
  <c r="N107"/>
  <c r="O59"/>
  <c r="N59"/>
  <c r="O43" i="1"/>
  <c r="N43"/>
  <c r="O27"/>
  <c r="N27"/>
  <c r="O16" i="2"/>
  <c r="N16"/>
  <c r="N69"/>
  <c r="O69"/>
  <c r="N22"/>
  <c r="O22"/>
  <c r="O92" i="1"/>
  <c r="N92"/>
  <c r="O64" i="2"/>
  <c r="N64"/>
  <c r="N42"/>
  <c r="O42"/>
  <c r="O11"/>
  <c r="N11"/>
  <c r="N74"/>
  <c r="O74"/>
  <c r="D85"/>
  <c r="D122" s="1"/>
  <c r="D128" s="1"/>
  <c r="G85"/>
  <c r="G122" s="1"/>
  <c r="G128" s="1"/>
  <c r="E85"/>
  <c r="E122" s="1"/>
  <c r="E128" s="1"/>
  <c r="I64"/>
  <c r="E100" i="1"/>
  <c r="G100"/>
  <c r="L100"/>
  <c r="F85" i="2"/>
  <c r="F122" s="1"/>
  <c r="F128" s="1"/>
  <c r="I100" i="1"/>
  <c r="L85" i="2" l="1"/>
  <c r="L122" s="1"/>
  <c r="L128" s="1"/>
  <c r="M85"/>
  <c r="M122" s="1"/>
  <c r="M128" s="1"/>
  <c r="M124" i="1" s="1"/>
  <c r="M125" s="1"/>
  <c r="M100"/>
  <c r="N120" i="2"/>
  <c r="O113"/>
  <c r="N82"/>
  <c r="O82"/>
  <c r="N110"/>
  <c r="O110"/>
  <c r="O54" i="1"/>
  <c r="N54"/>
  <c r="O93"/>
  <c r="N93"/>
  <c r="N101" i="2"/>
  <c r="O101"/>
  <c r="O40"/>
  <c r="N40"/>
  <c r="O20"/>
  <c r="N20"/>
  <c r="I82"/>
  <c r="I85" s="1"/>
  <c r="I122" s="1"/>
  <c r="O120" l="1"/>
  <c r="N34"/>
  <c r="O34"/>
  <c r="O100" i="1"/>
  <c r="N100"/>
  <c r="M159"/>
  <c r="I128" i="2"/>
  <c r="N85" l="1"/>
  <c r="O85"/>
  <c r="I124" i="1"/>
  <c r="N124" l="1"/>
  <c r="O128" i="2"/>
  <c r="N128"/>
  <c r="N122"/>
  <c r="O122"/>
  <c r="I125" i="1"/>
  <c r="O124" l="1"/>
  <c r="N125"/>
  <c r="I159"/>
  <c r="O125" l="1"/>
  <c r="N159" l="1"/>
  <c r="O159"/>
</calcChain>
</file>

<file path=xl/sharedStrings.xml><?xml version="1.0" encoding="utf-8"?>
<sst xmlns="http://schemas.openxmlformats.org/spreadsheetml/2006/main" count="265" uniqueCount="238">
  <si>
    <t>CONTI D'ORDINE</t>
  </si>
  <si>
    <t>STATO PATRIMONIALE</t>
  </si>
  <si>
    <t>ATTIVO</t>
  </si>
  <si>
    <t xml:space="preserve"> A) CREDITI PER INCREMENTI DEL PATRIMONIO NETTO</t>
  </si>
  <si>
    <r>
      <t>1)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per fondo di dotazione</t>
    </r>
  </si>
  <si>
    <r>
      <t>2)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per contributi in conto capitale</t>
    </r>
  </si>
  <si>
    <r>
      <t>3)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altri crediti</t>
    </r>
  </si>
  <si>
    <t>TOTALE CREDITI PER INCREMENTI DEL PATRIMONIO NETTO (A)</t>
  </si>
  <si>
    <t>B) IMMOBILIZZAZIONI</t>
  </si>
  <si>
    <t>I - IMMOBILIZZAZIONI IMMATERIALI:</t>
  </si>
  <si>
    <r>
      <t>1)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costi di impianto e di ampliamento</t>
    </r>
  </si>
  <si>
    <r>
      <t>2)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costi di ricerca, di sviluppo e  di pubblicità</t>
    </r>
  </si>
  <si>
    <r>
      <t>3)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software e altri diritti di utilizzazione delle opere d'ingegno</t>
    </r>
  </si>
  <si>
    <r>
      <t>4)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concessioni, licenze, marchi e diritti simili</t>
    </r>
  </si>
  <si>
    <r>
      <t>5)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migliorie su beni di terzi</t>
    </r>
  </si>
  <si>
    <r>
      <t>6)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immobilizzazioni in corso ed acconti</t>
    </r>
  </si>
  <si>
    <r>
      <t>7)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altre immobilizzazioni immateriali</t>
    </r>
  </si>
  <si>
    <t>TOTALE  I</t>
  </si>
  <si>
    <t>II - IMMOBILIZZAZIONI MATERIALI:</t>
  </si>
  <si>
    <r>
      <t>1)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terreni del patrimonio indisponibile</t>
    </r>
  </si>
  <si>
    <r>
      <t>2)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terreni del patrimonio disponibile</t>
    </r>
  </si>
  <si>
    <r>
      <t>3)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fabbricati del patrimonio indisponibile</t>
    </r>
  </si>
  <si>
    <r>
      <t>4)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fabbricati del patrimonio disponibile</t>
    </r>
  </si>
  <si>
    <r>
      <t>5)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fabbricati di pregio artistico del patrimonio indisponibile</t>
    </r>
  </si>
  <si>
    <r>
      <t>6)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fabbricati di pregio artistico del patrimonio disponibile</t>
    </r>
  </si>
  <si>
    <r>
      <t>7)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 xml:space="preserve">impianti e macchinari </t>
    </r>
  </si>
  <si>
    <r>
      <t>8)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attrezzature socio-assistenziali e sanitarie o comunque specifiche dei servizi alla persona</t>
    </r>
  </si>
  <si>
    <r>
      <t>9)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mobili e arredi</t>
    </r>
  </si>
  <si>
    <r>
      <t>10)</t>
    </r>
    <r>
      <rPr>
        <sz val="7"/>
        <rFont val="Times New Roman"/>
        <family val="1"/>
      </rPr>
      <t xml:space="preserve">   </t>
    </r>
    <r>
      <rPr>
        <sz val="10"/>
        <rFont val="Arial"/>
        <family val="2"/>
      </rPr>
      <t>mobili e arredi di pregio artistico</t>
    </r>
  </si>
  <si>
    <r>
      <t>11)</t>
    </r>
    <r>
      <rPr>
        <sz val="7"/>
        <rFont val="Times New Roman"/>
        <family val="1"/>
      </rPr>
      <t xml:space="preserve">   </t>
    </r>
    <r>
      <rPr>
        <sz val="10"/>
        <rFont val="Arial"/>
        <family val="2"/>
      </rPr>
      <t>macchine d’ufficio elettromeccaniche ed elettroniche, computers ed altri strumenti elettronici ed informatici</t>
    </r>
  </si>
  <si>
    <r>
      <t>12)</t>
    </r>
    <r>
      <rPr>
        <sz val="7"/>
        <rFont val="Times New Roman"/>
        <family val="1"/>
      </rPr>
      <t xml:space="preserve">   </t>
    </r>
    <r>
      <rPr>
        <sz val="10"/>
        <rFont val="Arial"/>
        <family val="2"/>
      </rPr>
      <t xml:space="preserve">automezzi </t>
    </r>
  </si>
  <si>
    <r>
      <t>13)</t>
    </r>
    <r>
      <rPr>
        <sz val="7"/>
        <rFont val="Times New Roman"/>
        <family val="1"/>
      </rPr>
      <t xml:space="preserve">   </t>
    </r>
    <r>
      <rPr>
        <sz val="10"/>
        <rFont val="Arial"/>
        <family val="2"/>
      </rPr>
      <t>altri beni</t>
    </r>
  </si>
  <si>
    <r>
      <t>14)</t>
    </r>
    <r>
      <rPr>
        <sz val="7"/>
        <rFont val="Times New Roman"/>
        <family val="1"/>
      </rPr>
      <t xml:space="preserve">   </t>
    </r>
    <r>
      <rPr>
        <sz val="10"/>
        <rFont val="Arial"/>
        <family val="2"/>
      </rPr>
      <t>immobilizzazioni in corso e acconti</t>
    </r>
  </si>
  <si>
    <t>TOTALE II</t>
  </si>
  <si>
    <t>III - IMMOBILIZZAZIONI FINANZIARIE:</t>
  </si>
  <si>
    <t xml:space="preserve">       a) società di capitali</t>
  </si>
  <si>
    <t xml:space="preserve">       b) enti non-profit</t>
  </si>
  <si>
    <t xml:space="preserve">       c) altri soggetti</t>
  </si>
  <si>
    <t xml:space="preserve">       a) società partecipate</t>
  </si>
  <si>
    <t xml:space="preserve">       b) altri soggetti</t>
  </si>
  <si>
    <t>TOTALE  III</t>
  </si>
  <si>
    <t>TOTALE  IMMOBILIZZAZIONI (B)</t>
  </si>
  <si>
    <t>C) ATTIVO CIRCOLANTE:</t>
  </si>
  <si>
    <t>I - RIMANENZE</t>
  </si>
  <si>
    <t>TOTALE I</t>
  </si>
  <si>
    <r>
      <t>1)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verso utenti</t>
    </r>
  </si>
  <si>
    <r>
      <t>2)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verso la Regione</t>
    </r>
  </si>
  <si>
    <r>
      <t>3)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verso la Provincia</t>
    </r>
  </si>
  <si>
    <r>
      <t>4)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verso Comuni dell’ambito distrettuale</t>
    </r>
  </si>
  <si>
    <r>
      <t>5)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verso Azienda Sanitaria</t>
    </r>
  </si>
  <si>
    <r>
      <t>6)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 xml:space="preserve">verso lo Stato ed altri Enti pubblici </t>
    </r>
  </si>
  <si>
    <r>
      <t>7)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verso società partecipate</t>
    </r>
  </si>
  <si>
    <r>
      <t>8)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verso Erario</t>
    </r>
  </si>
  <si>
    <r>
      <t>9)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per imposte anticipate</t>
    </r>
  </si>
  <si>
    <r>
      <t>10)</t>
    </r>
    <r>
      <rPr>
        <sz val="7"/>
        <rFont val="Times New Roman"/>
        <family val="1"/>
      </rPr>
      <t xml:space="preserve">   </t>
    </r>
    <r>
      <rPr>
        <sz val="10"/>
        <rFont val="Arial"/>
        <family val="2"/>
      </rPr>
      <t>verso altri soggetti privati</t>
    </r>
  </si>
  <si>
    <r>
      <t>11)</t>
    </r>
    <r>
      <rPr>
        <sz val="7"/>
        <rFont val="Times New Roman"/>
        <family val="1"/>
      </rPr>
      <t xml:space="preserve">   </t>
    </r>
    <r>
      <rPr>
        <sz val="10"/>
        <rFont val="Arial"/>
        <family val="2"/>
      </rPr>
      <t>per fatture da emettere e note d’accredito da ricevere</t>
    </r>
  </si>
  <si>
    <t xml:space="preserve">TOTALE II </t>
  </si>
  <si>
    <t>III – ATTIVITA’ FINANZIARIE CHE NON COSTITUISCONO IMMOBILIZZAZIONI:</t>
  </si>
  <si>
    <t xml:space="preserve">        a) società di capitali</t>
  </si>
  <si>
    <t xml:space="preserve">        b) enti non-profit</t>
  </si>
  <si>
    <t xml:space="preserve">        c) altri soggetti</t>
  </si>
  <si>
    <t>TOTALE III</t>
  </si>
  <si>
    <t>IV – DISPONIBILITA’ LIQUIDE</t>
  </si>
  <si>
    <t>TOTALE IV</t>
  </si>
  <si>
    <t>TOTALE ATTIVO CIRCOLANTE (C)</t>
  </si>
  <si>
    <t>D) RATEI E RISCONTI ATTIVI</t>
  </si>
  <si>
    <t>TOTALE RATEI E RISCONTI ATTIVI (D)</t>
  </si>
  <si>
    <t xml:space="preserve">TOTALE ATTIVO  (A+B+C+D)  </t>
  </si>
  <si>
    <r>
      <t>1)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per beni di terzi</t>
    </r>
  </si>
  <si>
    <r>
      <t>2)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per beni nostri presso terzi</t>
    </r>
  </si>
  <si>
    <r>
      <t>3)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per impegni</t>
    </r>
  </si>
  <si>
    <r>
      <t>4)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per garanzie prestate</t>
    </r>
  </si>
  <si>
    <r>
      <t>5)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per garanzie ricevute</t>
    </r>
  </si>
  <si>
    <t>A) PATRIMONIO NETTO:</t>
  </si>
  <si>
    <t>I  Fondo di dotazione</t>
  </si>
  <si>
    <t xml:space="preserve"> 2) variazioni</t>
  </si>
  <si>
    <t xml:space="preserve">III contributi in conto capitale vincolati ad investimenti </t>
  </si>
  <si>
    <t>IV donazioni vincolate ad investimenti</t>
  </si>
  <si>
    <t>V  donazioni di immobilizzazioni (con vincolo di destinazione)</t>
  </si>
  <si>
    <t xml:space="preserve">VI  Riserve statutarie </t>
  </si>
  <si>
    <t>VII  Utili (Perdite) portati a nuovo</t>
  </si>
  <si>
    <t>VIII Utile (Perdita) dell’esercizio</t>
  </si>
  <si>
    <t>TOTALE A)</t>
  </si>
  <si>
    <t>B) FONDI PER RISCHI E ONERI</t>
  </si>
  <si>
    <t>TOTALE B)</t>
  </si>
  <si>
    <t>C) TRATTAMENTO DI FINE RAPPORTO DI LAVORO SUBORDINATO</t>
  </si>
  <si>
    <r>
      <t>1)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 xml:space="preserve">verso soci per finanziamenti </t>
    </r>
  </si>
  <si>
    <r>
      <t>2)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per mutui e prestiti</t>
    </r>
  </si>
  <si>
    <r>
      <t>3)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verso istituto tesoriere</t>
    </r>
  </si>
  <si>
    <r>
      <t>4)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 xml:space="preserve">per acconti </t>
    </r>
  </si>
  <si>
    <r>
      <t>5)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verso fornitori</t>
    </r>
  </si>
  <si>
    <r>
      <t>6)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verso società partecipate</t>
    </r>
  </si>
  <si>
    <r>
      <t>7)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verso la Regione</t>
    </r>
  </si>
  <si>
    <r>
      <t>8)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verso la Provincia</t>
    </r>
  </si>
  <si>
    <r>
      <t>9)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verso Comuni dell’ambito distrettuale</t>
    </r>
  </si>
  <si>
    <r>
      <t>10)</t>
    </r>
    <r>
      <rPr>
        <sz val="7"/>
        <rFont val="Times New Roman"/>
        <family val="1"/>
      </rPr>
      <t xml:space="preserve">   </t>
    </r>
    <r>
      <rPr>
        <sz val="10"/>
        <rFont val="Arial"/>
        <family val="2"/>
      </rPr>
      <t>verso Azienda Sanitaria</t>
    </r>
  </si>
  <si>
    <r>
      <t>11)</t>
    </r>
    <r>
      <rPr>
        <sz val="7"/>
        <rFont val="Times New Roman"/>
        <family val="1"/>
      </rPr>
      <t xml:space="preserve">   </t>
    </r>
    <r>
      <rPr>
        <sz val="10"/>
        <rFont val="Arial"/>
        <family val="2"/>
      </rPr>
      <t>verso lo Stato ed altri Enti Pubblici</t>
    </r>
  </si>
  <si>
    <r>
      <t>12)</t>
    </r>
    <r>
      <rPr>
        <sz val="7"/>
        <rFont val="Times New Roman"/>
        <family val="1"/>
      </rPr>
      <t xml:space="preserve">   </t>
    </r>
    <r>
      <rPr>
        <sz val="10"/>
        <rFont val="Arial"/>
        <family val="2"/>
      </rPr>
      <t>tributari</t>
    </r>
  </si>
  <si>
    <r>
      <t>13)</t>
    </r>
    <r>
      <rPr>
        <sz val="7"/>
        <rFont val="Times New Roman"/>
        <family val="1"/>
      </rPr>
      <t xml:space="preserve">   </t>
    </r>
    <r>
      <rPr>
        <sz val="10"/>
        <rFont val="Arial"/>
        <family val="2"/>
      </rPr>
      <t>verso Istituti di previdenza e di sicurezza sociale</t>
    </r>
  </si>
  <si>
    <r>
      <t>14)</t>
    </r>
    <r>
      <rPr>
        <sz val="7"/>
        <rFont val="Times New Roman"/>
        <family val="1"/>
      </rPr>
      <t xml:space="preserve">   </t>
    </r>
    <r>
      <rPr>
        <sz val="10"/>
        <rFont val="Arial"/>
        <family val="2"/>
      </rPr>
      <t xml:space="preserve">verso personale dipendente </t>
    </r>
  </si>
  <si>
    <r>
      <t>15)</t>
    </r>
    <r>
      <rPr>
        <sz val="7"/>
        <rFont val="Times New Roman"/>
        <family val="1"/>
      </rPr>
      <t xml:space="preserve">   </t>
    </r>
    <r>
      <rPr>
        <sz val="10"/>
        <rFont val="Arial"/>
        <family val="2"/>
      </rPr>
      <t>altri debiti verso privati</t>
    </r>
  </si>
  <si>
    <r>
      <t>16)</t>
    </r>
    <r>
      <rPr>
        <sz val="7"/>
        <rFont val="Times New Roman"/>
        <family val="1"/>
      </rPr>
      <t xml:space="preserve">   </t>
    </r>
    <r>
      <rPr>
        <sz val="10"/>
        <rFont val="Arial"/>
        <family val="2"/>
      </rPr>
      <t>per fatture da ricevere e note d’accredito da emettere</t>
    </r>
  </si>
  <si>
    <t>TOTALE D</t>
  </si>
  <si>
    <t>E) RATEI E RISCONTI</t>
  </si>
  <si>
    <t>1) ratei</t>
  </si>
  <si>
    <t>2) risconti</t>
  </si>
  <si>
    <t>TOTALE E</t>
  </si>
  <si>
    <t>TOTALE PASSIVO E NETTO (A+B+C+D+E)</t>
  </si>
  <si>
    <t>A) Valore della produzione</t>
  </si>
  <si>
    <t xml:space="preserve">  1) Ricavi da attività per servizi alla persona</t>
  </si>
  <si>
    <r>
      <t>a)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rette</t>
    </r>
  </si>
  <si>
    <r>
      <t>b)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oneri a rilievo sanitario</t>
    </r>
  </si>
  <si>
    <r>
      <t>c)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concorsi rimborsi e recuperi da attività per servizi alla persona</t>
    </r>
  </si>
  <si>
    <r>
      <t>d)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altri ricavi</t>
    </r>
  </si>
  <si>
    <t xml:space="preserve">  2) Costi capitalizzati</t>
  </si>
  <si>
    <r>
      <t>a)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incrementi di immobilizzazioni per lavori interni</t>
    </r>
  </si>
  <si>
    <r>
      <t>b)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quota per utilizzo contributi in conto capitale e donazioni vincolate ad investimenti</t>
    </r>
  </si>
  <si>
    <t xml:space="preserve">  3) Variazione delle rimanenze di attività in corso</t>
  </si>
  <si>
    <t xml:space="preserve">  4) Proventi e ricavi diversi</t>
  </si>
  <si>
    <r>
      <t>a)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da utilizzo del patrimonio immobiliare</t>
    </r>
  </si>
  <si>
    <r>
      <t>b)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concorsi rimborsi e recuperi per attività diverse</t>
    </r>
  </si>
  <si>
    <r>
      <t>c)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plusvalenze ordinarie</t>
    </r>
  </si>
  <si>
    <r>
      <t>d)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sopravvenienze attive ed insussistenze del passivo ordinarie</t>
    </r>
  </si>
  <si>
    <r>
      <t>e)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altri ricavi istituzionali</t>
    </r>
  </si>
  <si>
    <r>
      <t>f)</t>
    </r>
    <r>
      <rPr>
        <sz val="7"/>
        <rFont val="Times New Roman"/>
        <family val="1"/>
      </rPr>
      <t xml:space="preserve">         </t>
    </r>
    <r>
      <rPr>
        <sz val="10"/>
        <rFont val="Arial"/>
        <family val="2"/>
      </rPr>
      <t>ricavi da attività commerciale</t>
    </r>
  </si>
  <si>
    <t xml:space="preserve">   5) Contributi in conto esercizio</t>
  </si>
  <si>
    <r>
      <t>a)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contributi dalla Regione</t>
    </r>
  </si>
  <si>
    <r>
      <t>b)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contributi dalla Provincia</t>
    </r>
  </si>
  <si>
    <r>
      <t>c)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contributi dai Comuni dell’ambito distrettuale</t>
    </r>
  </si>
  <si>
    <r>
      <t>d)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contributi dall’Azienda Sanitaria</t>
    </r>
  </si>
  <si>
    <r>
      <t>e)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contributi dallo Stato e da altri Enti pubblici</t>
    </r>
  </si>
  <si>
    <r>
      <t>f)</t>
    </r>
    <r>
      <rPr>
        <sz val="7"/>
        <rFont val="Times New Roman"/>
        <family val="1"/>
      </rPr>
      <t xml:space="preserve">         </t>
    </r>
    <r>
      <rPr>
        <sz val="10"/>
        <rFont val="Arial"/>
        <family val="2"/>
      </rPr>
      <t>altri contributi da privati</t>
    </r>
  </si>
  <si>
    <t>B) Costi della produzione</t>
  </si>
  <si>
    <t xml:space="preserve">  6) Acquisti beni:      </t>
  </si>
  <si>
    <t xml:space="preserve">  7) Acquisti di servizi</t>
  </si>
  <si>
    <r>
      <t>a)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 xml:space="preserve">per la gestione dell’attività socio sanitaria e socio assistenziale </t>
    </r>
  </si>
  <si>
    <r>
      <t>b)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servizi esternalizzati</t>
    </r>
  </si>
  <si>
    <r>
      <t>c)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trasporti</t>
    </r>
  </si>
  <si>
    <r>
      <t>d)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consulenze socio sanitarie e socio assistenziali</t>
    </r>
  </si>
  <si>
    <r>
      <t>e)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altre consulenze</t>
    </r>
  </si>
  <si>
    <r>
      <t>f)</t>
    </r>
    <r>
      <rPr>
        <sz val="7"/>
        <rFont val="Times New Roman"/>
        <family val="1"/>
      </rPr>
      <t xml:space="preserve">         </t>
    </r>
    <r>
      <rPr>
        <sz val="10"/>
        <rFont val="Arial"/>
        <family val="2"/>
      </rPr>
      <t>lavoro interinale ed altre forme di collaborazione</t>
    </r>
  </si>
  <si>
    <r>
      <t>g)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utenze</t>
    </r>
  </si>
  <si>
    <r>
      <t>h)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manutenzioni e riparazioni ordinarie e cicliche</t>
    </r>
  </si>
  <si>
    <r>
      <t>i)</t>
    </r>
    <r>
      <rPr>
        <sz val="7"/>
        <rFont val="Times New Roman"/>
        <family val="1"/>
      </rPr>
      <t xml:space="preserve">         </t>
    </r>
    <r>
      <rPr>
        <sz val="10"/>
        <rFont val="Arial"/>
        <family val="2"/>
      </rPr>
      <t>costi per organi Istituzionali</t>
    </r>
  </si>
  <si>
    <r>
      <t>j)</t>
    </r>
    <r>
      <rPr>
        <sz val="7"/>
        <rFont val="Times New Roman"/>
        <family val="1"/>
      </rPr>
      <t xml:space="preserve">         </t>
    </r>
    <r>
      <rPr>
        <sz val="10"/>
        <rFont val="Arial"/>
        <family val="2"/>
      </rPr>
      <t>assicurazioni</t>
    </r>
  </si>
  <si>
    <r>
      <t>k)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altri</t>
    </r>
  </si>
  <si>
    <t xml:space="preserve">  8)  Godimento di beni di terzi</t>
  </si>
  <si>
    <r>
      <t>a)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affitti</t>
    </r>
  </si>
  <si>
    <r>
      <t>b)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canoni di locazione finanziaria</t>
    </r>
  </si>
  <si>
    <r>
      <t>c)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service</t>
    </r>
  </si>
  <si>
    <t xml:space="preserve">  9) Per il personale</t>
  </si>
  <si>
    <r>
      <t>a)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salari e stipendi</t>
    </r>
  </si>
  <si>
    <r>
      <t>b)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oneri sociali</t>
    </r>
  </si>
  <si>
    <r>
      <t>c)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trattamento di fine rapporto</t>
    </r>
  </si>
  <si>
    <r>
      <t>d)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altri costi</t>
    </r>
  </si>
  <si>
    <t xml:space="preserve"> 10) Ammortamenti e svalutazioni</t>
  </si>
  <si>
    <t xml:space="preserve"> 11)  Variazione delle rimanenze di materie prime e di beni di consumo</t>
  </si>
  <si>
    <t xml:space="preserve"> 12)  Accantonamenti ai fondi rischi</t>
  </si>
  <si>
    <t xml:space="preserve"> 13)  Altri accantonamenti</t>
  </si>
  <si>
    <t xml:space="preserve"> 14)  Oneri diversi di gestione</t>
  </si>
  <si>
    <r>
      <t>a)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costi amministrativi</t>
    </r>
  </si>
  <si>
    <r>
      <t>b)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imposte non sul reddito</t>
    </r>
  </si>
  <si>
    <r>
      <t>c)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tasse</t>
    </r>
  </si>
  <si>
    <r>
      <t>d)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altri</t>
    </r>
  </si>
  <si>
    <r>
      <t>e)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minusvalenze ordinarie</t>
    </r>
  </si>
  <si>
    <r>
      <t>f)</t>
    </r>
    <r>
      <rPr>
        <sz val="7"/>
        <rFont val="Times New Roman"/>
        <family val="1"/>
      </rPr>
      <t xml:space="preserve">         </t>
    </r>
    <r>
      <rPr>
        <sz val="10"/>
        <rFont val="Arial"/>
        <family val="2"/>
      </rPr>
      <t>sopravvenienze passive ed insussistenze dell’attivo ordinarie</t>
    </r>
  </si>
  <si>
    <r>
      <t>g)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contributi erogati ad aziende non-profit</t>
    </r>
  </si>
  <si>
    <t>Differenza tra valore e costi della produzione (A - B)</t>
  </si>
  <si>
    <t>C) Proventi e oneri finanziari</t>
  </si>
  <si>
    <t xml:space="preserve"> 15)   Proventi da partecipazioni</t>
  </si>
  <si>
    <r>
      <t>a)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in società partecipate</t>
    </r>
  </si>
  <si>
    <r>
      <t>b)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da altri soggetti</t>
    </r>
  </si>
  <si>
    <t xml:space="preserve"> 16)  Altri proventi finanziari </t>
  </si>
  <si>
    <r>
      <t>a)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interessi attivi su titoli dell’attivo circolante</t>
    </r>
  </si>
  <si>
    <r>
      <t>b)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interessi attivi bancari e postali</t>
    </r>
  </si>
  <si>
    <r>
      <t>c)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 xml:space="preserve">proventi finanziari diversi </t>
    </r>
  </si>
  <si>
    <t xml:space="preserve"> 17)  Interessi passivi ed altri oneri finanziari</t>
  </si>
  <si>
    <r>
      <t>a)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su mutui</t>
    </r>
  </si>
  <si>
    <r>
      <t>b)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 xml:space="preserve">bancari </t>
    </r>
  </si>
  <si>
    <r>
      <t>c)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oneri finanziari diversi</t>
    </r>
  </si>
  <si>
    <t>TOTALE C)</t>
  </si>
  <si>
    <t>D) Rettifiche di valore di attività finanziarie</t>
  </si>
  <si>
    <t xml:space="preserve"> 18)  Rivalutazioni</t>
  </si>
  <si>
    <r>
      <t>a)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di partecipazioni</t>
    </r>
  </si>
  <si>
    <r>
      <t>b)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di altri valori mobiliari</t>
    </r>
  </si>
  <si>
    <t xml:space="preserve"> 19)  Svalutazioni</t>
  </si>
  <si>
    <t>TOTALE D)</t>
  </si>
  <si>
    <t>E) Proventi e oneri straordinari</t>
  </si>
  <si>
    <t xml:space="preserve"> 20)  Proventi da:</t>
  </si>
  <si>
    <r>
      <t>a)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donazioni, lasciti ed erogazioni liberali</t>
    </r>
  </si>
  <si>
    <r>
      <t>b)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plusvalenze straordinarie</t>
    </r>
  </si>
  <si>
    <r>
      <t>c)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sopravvenienze attive ed insussistenze del passivo straordinarie</t>
    </r>
  </si>
  <si>
    <t xml:space="preserve"> 21)  Oneri da:</t>
  </si>
  <si>
    <r>
      <t>a)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minusvalenze straordinarie</t>
    </r>
  </si>
  <si>
    <r>
      <t>b)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sopravvenienze passive ed insussistenze dell’attivo straordinarie</t>
    </r>
  </si>
  <si>
    <t>TOTALE E)</t>
  </si>
  <si>
    <t>Risultato prima delle imposte (A+B+C+D+E)</t>
  </si>
  <si>
    <t>22) Imposte sul reddito</t>
  </si>
  <si>
    <r>
      <t>a)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irap</t>
    </r>
  </si>
  <si>
    <r>
      <t>b)</t>
    </r>
    <r>
      <rPr>
        <sz val="7"/>
        <rFont val="Times New Roman"/>
        <family val="1"/>
      </rPr>
      <t xml:space="preserve">       </t>
    </r>
    <r>
      <rPr>
        <sz val="10"/>
        <rFont val="Arial"/>
        <family val="2"/>
      </rPr>
      <t>ires</t>
    </r>
  </si>
  <si>
    <t>23) Utile o (perdita) di esercizio</t>
  </si>
  <si>
    <t>a)    variazione delle rimanenze di materie prime e dei beni di consumo socio-       sanitari</t>
  </si>
  <si>
    <t>b)    variazione delle rimanenze di materie prime e di beni di consumo tecnico-       economali</t>
  </si>
  <si>
    <t>d)   svalutazione dei crediti compresi nell’attivo circolante e delle disponibilità liquide</t>
  </si>
  <si>
    <t>a) beni socio sanitari</t>
  </si>
  <si>
    <t>b) beni tecnico-economali</t>
  </si>
  <si>
    <t>a)   ammortamenti delle immobilizzazioni immateriali</t>
  </si>
  <si>
    <t>b)   ammortamenti delle immobilizzazioni materiali</t>
  </si>
  <si>
    <t>c)   svalutazione delle immobilizzazioni</t>
  </si>
  <si>
    <t>1) partecipazioni in:</t>
  </si>
  <si>
    <t>3) altri titoli</t>
  </si>
  <si>
    <t>2) crediti (con separata indicazione degli importi esigibili entro l'esercizio successivo) verso:</t>
  </si>
  <si>
    <t xml:space="preserve">1) beni socio-sanitari </t>
  </si>
  <si>
    <t>2) beni tecnico economali</t>
  </si>
  <si>
    <t>3) attività in corso</t>
  </si>
  <si>
    <t>4) acconti</t>
  </si>
  <si>
    <r>
      <t>II - CREDITI</t>
    </r>
    <r>
      <rPr>
        <sz val="10"/>
        <rFont val="Arial"/>
        <family val="2"/>
      </rPr>
      <t>, con separata indicazione per ciascuna voce, degli importi esigibili oltre l’esercizio successivo</t>
    </r>
  </si>
  <si>
    <t>1)  partecipazioni in:</t>
  </si>
  <si>
    <t xml:space="preserve">2)  altri titoli </t>
  </si>
  <si>
    <t xml:space="preserve">1) cassa </t>
  </si>
  <si>
    <t>2) c/c bancari</t>
  </si>
  <si>
    <t>3) c/c postale</t>
  </si>
  <si>
    <t xml:space="preserve">1) per imposte, anche differite </t>
  </si>
  <si>
    <t>2) per rischi</t>
  </si>
  <si>
    <t>3) altri</t>
  </si>
  <si>
    <r>
      <t>D) DEBITI</t>
    </r>
    <r>
      <rPr>
        <sz val="10"/>
        <rFont val="Arial"/>
        <family val="2"/>
      </rPr>
      <t>, con separata indicazione per ciascuna voce, degli importi esigibili oltre l’esercizio successivo</t>
    </r>
  </si>
  <si>
    <t>PASSIVO</t>
  </si>
  <si>
    <t>CONTI D’ORDINE</t>
  </si>
  <si>
    <t>CONTO ECONOMICO</t>
  </si>
  <si>
    <t>Consuntivo 2010</t>
  </si>
  <si>
    <t>Consuntivo 2013</t>
  </si>
  <si>
    <t>Preventivo 2014</t>
  </si>
  <si>
    <t>Consuntivo 2014</t>
  </si>
  <si>
    <t xml:space="preserve"> 1) all’1/1/2014</t>
  </si>
  <si>
    <t>II  contributi in c/capitale all’1/1/2014</t>
  </si>
  <si>
    <t>Consuntivo 2015</t>
  </si>
  <si>
    <t>Consuntivo 2016</t>
  </si>
  <si>
    <t>Consuntivo 2017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</si>
</sst>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#,##0.00_ ;\-#,##0.00\ "/>
    <numFmt numFmtId="165" formatCode="#,##0_ ;\-#,##0\ "/>
  </numFmts>
  <fonts count="3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b/>
      <sz val="11"/>
      <name val="Arial"/>
      <family val="2"/>
    </font>
    <font>
      <sz val="7"/>
      <name val="Times New Roman"/>
      <family val="1"/>
    </font>
    <font>
      <b/>
      <sz val="14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sz val="10"/>
      <color indexed="18"/>
      <name val="Arial"/>
      <family val="2"/>
    </font>
    <font>
      <b/>
      <sz val="11"/>
      <color indexed="1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4" fillId="0" borderId="0" applyNumberFormat="0" applyFill="0" applyBorder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8" fillId="8" borderId="0" applyNumberFormat="0" applyBorder="0" applyAlignment="0" applyProtection="0"/>
    <xf numFmtId="0" fontId="19" fillId="9" borderId="0" applyNumberFormat="0" applyBorder="0" applyAlignment="0" applyProtection="0"/>
    <xf numFmtId="0" fontId="20" fillId="10" borderId="0" applyNumberFormat="0" applyBorder="0" applyAlignment="0" applyProtection="0"/>
    <xf numFmtId="0" fontId="21" fillId="11" borderId="5" applyNumberFormat="0" applyAlignment="0" applyProtection="0"/>
    <xf numFmtId="0" fontId="22" fillId="12" borderId="6" applyNumberFormat="0" applyAlignment="0" applyProtection="0"/>
    <xf numFmtId="0" fontId="23" fillId="12" borderId="5" applyNumberFormat="0" applyAlignment="0" applyProtection="0"/>
    <xf numFmtId="0" fontId="24" fillId="0" borderId="7" applyNumberFormat="0" applyFill="0" applyAlignment="0" applyProtection="0"/>
    <xf numFmtId="0" fontId="25" fillId="13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29" fillId="38" borderId="0" applyNumberFormat="0" applyBorder="0" applyAlignment="0" applyProtection="0"/>
    <xf numFmtId="0" fontId="1" fillId="0" borderId="0"/>
    <xf numFmtId="0" fontId="1" fillId="14" borderId="9" applyNumberFormat="0" applyFont="0" applyAlignment="0" applyProtection="0"/>
  </cellStyleXfs>
  <cellXfs count="92">
    <xf numFmtId="0" fontId="0" fillId="0" borderId="0" xfId="0"/>
    <xf numFmtId="0" fontId="0" fillId="0" borderId="0" xfId="0" applyAlignment="1"/>
    <xf numFmtId="4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7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4" fillId="2" borderId="1" xfId="0" applyFont="1" applyFill="1" applyBorder="1" applyAlignment="1">
      <alignment horizontal="left" wrapText="1" indent="2"/>
    </xf>
    <xf numFmtId="164" fontId="0" fillId="0" borderId="0" xfId="1" applyNumberFormat="1" applyFont="1" applyAlignment="1">
      <alignment horizontal="right"/>
    </xf>
    <xf numFmtId="164" fontId="7" fillId="2" borderId="1" xfId="1" applyNumberFormat="1" applyFont="1" applyFill="1" applyBorder="1" applyAlignment="1">
      <alignment horizontal="right"/>
    </xf>
    <xf numFmtId="164" fontId="3" fillId="2" borderId="1" xfId="1" applyNumberFormat="1" applyFont="1" applyFill="1" applyBorder="1" applyAlignment="1">
      <alignment horizontal="right"/>
    </xf>
    <xf numFmtId="164" fontId="11" fillId="2" borderId="1" xfId="1" applyNumberFormat="1" applyFont="1" applyFill="1" applyBorder="1" applyAlignment="1">
      <alignment horizontal="right"/>
    </xf>
    <xf numFmtId="164" fontId="4" fillId="2" borderId="1" xfId="1" applyNumberFormat="1" applyFont="1" applyFill="1" applyBorder="1" applyAlignment="1">
      <alignment horizontal="right"/>
    </xf>
    <xf numFmtId="164" fontId="5" fillId="0" borderId="1" xfId="1" applyNumberFormat="1" applyFont="1" applyBorder="1" applyAlignment="1">
      <alignment horizontal="right"/>
    </xf>
    <xf numFmtId="164" fontId="0" fillId="0" borderId="1" xfId="1" applyNumberFormat="1" applyFont="1" applyBorder="1" applyAlignment="1">
      <alignment horizontal="right"/>
    </xf>
    <xf numFmtId="0" fontId="7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164" fontId="10" fillId="3" borderId="1" xfId="1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wrapText="1"/>
    </xf>
    <xf numFmtId="164" fontId="9" fillId="4" borderId="1" xfId="1" applyNumberFormat="1" applyFont="1" applyFill="1" applyBorder="1" applyAlignment="1">
      <alignment horizontal="right"/>
    </xf>
    <xf numFmtId="0" fontId="3" fillId="5" borderId="1" xfId="0" applyFont="1" applyFill="1" applyBorder="1" applyAlignment="1">
      <alignment wrapText="1"/>
    </xf>
    <xf numFmtId="164" fontId="6" fillId="5" borderId="1" xfId="1" applyNumberFormat="1" applyFont="1" applyFill="1" applyBorder="1" applyAlignment="1">
      <alignment horizontal="right"/>
    </xf>
    <xf numFmtId="0" fontId="7" fillId="0" borderId="1" xfId="0" applyFont="1" applyBorder="1" applyAlignment="1"/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1" xfId="0" applyFont="1" applyBorder="1" applyAlignment="1">
      <alignment horizontal="left" indent="2"/>
    </xf>
    <xf numFmtId="0" fontId="3" fillId="0" borderId="1" xfId="0" applyFont="1" applyBorder="1" applyAlignment="1">
      <alignment horizontal="justify"/>
    </xf>
    <xf numFmtId="0" fontId="4" fillId="0" borderId="1" xfId="0" applyFont="1" applyBorder="1" applyAlignment="1">
      <alignment horizontal="left" indent="3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 indent="2"/>
    </xf>
    <xf numFmtId="0" fontId="6" fillId="0" borderId="1" xfId="0" applyFont="1" applyBorder="1" applyAlignment="1"/>
    <xf numFmtId="4" fontId="6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9" fillId="4" borderId="1" xfId="1" applyNumberFormat="1" applyFont="1" applyFill="1" applyBorder="1" applyAlignment="1">
      <alignment horizontal="right"/>
    </xf>
    <xf numFmtId="4" fontId="6" fillId="5" borderId="1" xfId="1" applyNumberFormat="1" applyFont="1" applyFill="1" applyBorder="1" applyAlignment="1">
      <alignment horizontal="right"/>
    </xf>
    <xf numFmtId="4" fontId="10" fillId="3" borderId="1" xfId="1" applyNumberFormat="1" applyFont="1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12" fillId="0" borderId="0" xfId="0" applyFont="1" applyAlignment="1"/>
    <xf numFmtId="0" fontId="3" fillId="0" borderId="0" xfId="0" applyFont="1" applyBorder="1" applyAlignment="1"/>
    <xf numFmtId="4" fontId="3" fillId="0" borderId="0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horizontal="right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/>
    <xf numFmtId="0" fontId="0" fillId="0" borderId="0" xfId="0" applyBorder="1" applyAlignment="1"/>
    <xf numFmtId="4" fontId="0" fillId="0" borderId="0" xfId="0" applyNumberFormat="1" applyBorder="1" applyAlignment="1">
      <alignment horizontal="right"/>
    </xf>
    <xf numFmtId="4" fontId="6" fillId="3" borderId="1" xfId="0" applyNumberFormat="1" applyFont="1" applyFill="1" applyBorder="1" applyAlignment="1">
      <alignment horizontal="center" wrapText="1"/>
    </xf>
    <xf numFmtId="0" fontId="9" fillId="6" borderId="1" xfId="0" applyFont="1" applyFill="1" applyBorder="1" applyAlignment="1">
      <alignment horizontal="center" wrapText="1"/>
    </xf>
    <xf numFmtId="4" fontId="6" fillId="6" borderId="1" xfId="0" applyNumberFormat="1" applyFont="1" applyFill="1" applyBorder="1" applyAlignment="1">
      <alignment horizontal="center" wrapText="1"/>
    </xf>
    <xf numFmtId="165" fontId="0" fillId="0" borderId="0" xfId="1" applyNumberFormat="1" applyFont="1" applyAlignment="1">
      <alignment horizontal="right"/>
    </xf>
    <xf numFmtId="165" fontId="6" fillId="7" borderId="1" xfId="0" applyNumberFormat="1" applyFont="1" applyFill="1" applyBorder="1" applyAlignment="1">
      <alignment horizontal="center" wrapText="1"/>
    </xf>
    <xf numFmtId="165" fontId="7" fillId="2" borderId="1" xfId="1" applyNumberFormat="1" applyFont="1" applyFill="1" applyBorder="1" applyAlignment="1">
      <alignment horizontal="right"/>
    </xf>
    <xf numFmtId="165" fontId="3" fillId="2" borderId="1" xfId="1" applyNumberFormat="1" applyFont="1" applyFill="1" applyBorder="1" applyAlignment="1">
      <alignment horizontal="right"/>
    </xf>
    <xf numFmtId="165" fontId="11" fillId="2" borderId="1" xfId="1" applyNumberFormat="1" applyFont="1" applyFill="1" applyBorder="1" applyAlignment="1">
      <alignment horizontal="right"/>
    </xf>
    <xf numFmtId="165" fontId="4" fillId="2" borderId="1" xfId="1" applyNumberFormat="1" applyFont="1" applyFill="1" applyBorder="1" applyAlignment="1">
      <alignment horizontal="right"/>
    </xf>
    <xf numFmtId="165" fontId="6" fillId="5" borderId="1" xfId="1" applyNumberFormat="1" applyFont="1" applyFill="1" applyBorder="1" applyAlignment="1">
      <alignment horizontal="right"/>
    </xf>
    <xf numFmtId="165" fontId="5" fillId="0" borderId="1" xfId="1" applyNumberFormat="1" applyFont="1" applyBorder="1" applyAlignment="1">
      <alignment horizontal="right"/>
    </xf>
    <xf numFmtId="165" fontId="0" fillId="0" borderId="1" xfId="1" applyNumberFormat="1" applyFont="1" applyBorder="1" applyAlignment="1">
      <alignment horizontal="right"/>
    </xf>
    <xf numFmtId="165" fontId="9" fillId="4" borderId="1" xfId="1" applyNumberFormat="1" applyFont="1" applyFill="1" applyBorder="1" applyAlignment="1">
      <alignment horizontal="right"/>
    </xf>
    <xf numFmtId="165" fontId="10" fillId="3" borderId="1" xfId="1" applyNumberFormat="1" applyFont="1" applyFill="1" applyBorder="1" applyAlignment="1">
      <alignment horizontal="right"/>
    </xf>
    <xf numFmtId="10" fontId="0" fillId="0" borderId="0" xfId="2" applyNumberFormat="1" applyFont="1" applyAlignment="1">
      <alignment horizontal="right"/>
    </xf>
    <xf numFmtId="10" fontId="6" fillId="7" borderId="1" xfId="2" applyNumberFormat="1" applyFont="1" applyFill="1" applyBorder="1" applyAlignment="1">
      <alignment horizontal="center" wrapText="1"/>
    </xf>
    <xf numFmtId="10" fontId="7" fillId="2" borderId="1" xfId="2" applyNumberFormat="1" applyFont="1" applyFill="1" applyBorder="1" applyAlignment="1">
      <alignment horizontal="right"/>
    </xf>
    <xf numFmtId="10" fontId="3" fillId="2" borderId="1" xfId="2" applyNumberFormat="1" applyFont="1" applyFill="1" applyBorder="1" applyAlignment="1">
      <alignment horizontal="right"/>
    </xf>
    <xf numFmtId="10" fontId="11" fillId="2" borderId="1" xfId="2" applyNumberFormat="1" applyFont="1" applyFill="1" applyBorder="1" applyAlignment="1">
      <alignment horizontal="right"/>
    </xf>
    <xf numFmtId="10" fontId="4" fillId="2" borderId="1" xfId="2" applyNumberFormat="1" applyFont="1" applyFill="1" applyBorder="1" applyAlignment="1">
      <alignment horizontal="right"/>
    </xf>
    <xf numFmtId="10" fontId="6" fillId="5" borderId="1" xfId="2" applyNumberFormat="1" applyFont="1" applyFill="1" applyBorder="1" applyAlignment="1">
      <alignment horizontal="right"/>
    </xf>
    <xf numFmtId="10" fontId="5" fillId="0" borderId="1" xfId="2" applyNumberFormat="1" applyFont="1" applyBorder="1" applyAlignment="1">
      <alignment horizontal="right"/>
    </xf>
    <xf numFmtId="10" fontId="0" fillId="0" borderId="1" xfId="2" applyNumberFormat="1" applyFont="1" applyBorder="1" applyAlignment="1">
      <alignment horizontal="right"/>
    </xf>
    <xf numFmtId="10" fontId="9" fillId="4" borderId="1" xfId="2" applyNumberFormat="1" applyFont="1" applyFill="1" applyBorder="1" applyAlignment="1">
      <alignment horizontal="right"/>
    </xf>
    <xf numFmtId="10" fontId="10" fillId="3" borderId="1" xfId="2" applyNumberFormat="1" applyFont="1" applyFill="1" applyBorder="1" applyAlignment="1">
      <alignment horizontal="right"/>
    </xf>
    <xf numFmtId="3" fontId="0" fillId="0" borderId="0" xfId="0" applyNumberFormat="1" applyAlignment="1">
      <alignment horizontal="right"/>
    </xf>
    <xf numFmtId="3" fontId="6" fillId="5" borderId="1" xfId="0" applyNumberFormat="1" applyFont="1" applyFill="1" applyBorder="1" applyAlignment="1">
      <alignment horizontal="center" wrapText="1"/>
    </xf>
    <xf numFmtId="3" fontId="4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9" fillId="4" borderId="1" xfId="1" applyNumberFormat="1" applyFont="1" applyFill="1" applyBorder="1" applyAlignment="1">
      <alignment horizontal="right"/>
    </xf>
    <xf numFmtId="3" fontId="6" fillId="5" borderId="1" xfId="1" applyNumberFormat="1" applyFont="1" applyFill="1" applyBorder="1" applyAlignment="1">
      <alignment horizontal="right"/>
    </xf>
    <xf numFmtId="3" fontId="10" fillId="3" borderId="1" xfId="1" applyNumberFormat="1" applyFont="1" applyFill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0" fillId="0" borderId="0" xfId="0" applyNumberFormat="1" applyBorder="1" applyAlignment="1">
      <alignment horizontal="right"/>
    </xf>
    <xf numFmtId="10" fontId="6" fillId="5" borderId="1" xfId="2" applyNumberFormat="1" applyFont="1" applyFill="1" applyBorder="1" applyAlignment="1">
      <alignment horizontal="center" wrapText="1"/>
    </xf>
    <xf numFmtId="10" fontId="4" fillId="0" borderId="1" xfId="2" applyNumberFormat="1" applyFont="1" applyBorder="1" applyAlignment="1">
      <alignment horizontal="right"/>
    </xf>
    <xf numFmtId="10" fontId="5" fillId="0" borderId="0" xfId="2" applyNumberFormat="1" applyFont="1" applyBorder="1" applyAlignment="1">
      <alignment horizontal="right"/>
    </xf>
    <xf numFmtId="10" fontId="0" fillId="0" borderId="0" xfId="2" applyNumberFormat="1" applyFont="1" applyBorder="1" applyAlignment="1">
      <alignment horizontal="right"/>
    </xf>
    <xf numFmtId="3" fontId="0" fillId="0" borderId="0" xfId="0" applyNumberFormat="1"/>
    <xf numFmtId="0" fontId="13" fillId="0" borderId="0" xfId="0" applyFont="1" applyAlignment="1"/>
    <xf numFmtId="0" fontId="2" fillId="0" borderId="1" xfId="0" applyFont="1" applyBorder="1" applyAlignment="1">
      <alignment horizontal="left" indent="3"/>
    </xf>
    <xf numFmtId="0" fontId="2" fillId="0" borderId="1" xfId="0" applyFont="1" applyBorder="1" applyAlignment="1">
      <alignment horizontal="left" indent="2"/>
    </xf>
  </cellXfs>
  <cellStyles count="46">
    <cellStyle name="20% - Colore 1" xfId="21" builtinId="30" customBuiltin="1"/>
    <cellStyle name="20% - Colore 2" xfId="25" builtinId="34" customBuiltin="1"/>
    <cellStyle name="20% - Colore 3" xfId="29" builtinId="38" customBuiltin="1"/>
    <cellStyle name="20% - Colore 4" xfId="33" builtinId="42" customBuiltin="1"/>
    <cellStyle name="20% - Colore 5" xfId="37" builtinId="46" customBuiltin="1"/>
    <cellStyle name="20% - Colore 6" xfId="41" builtinId="50" customBuiltin="1"/>
    <cellStyle name="40% - Colore 1" xfId="22" builtinId="31" customBuiltin="1"/>
    <cellStyle name="40% - Colore 2" xfId="26" builtinId="35" customBuiltin="1"/>
    <cellStyle name="40% - Colore 3" xfId="30" builtinId="39" customBuiltin="1"/>
    <cellStyle name="40% - Colore 4" xfId="34" builtinId="43" customBuiltin="1"/>
    <cellStyle name="40% - Colore 5" xfId="38" builtinId="47" customBuiltin="1"/>
    <cellStyle name="40% - Colore 6" xfId="42" builtinId="51" customBuiltin="1"/>
    <cellStyle name="60% - Colore 1" xfId="23" builtinId="32" customBuiltin="1"/>
    <cellStyle name="60% - Colore 2" xfId="27" builtinId="36" customBuiltin="1"/>
    <cellStyle name="60% - Colore 3" xfId="31" builtinId="40" customBuiltin="1"/>
    <cellStyle name="60% - Colore 4" xfId="35" builtinId="44" customBuiltin="1"/>
    <cellStyle name="60% - Colore 5" xfId="39" builtinId="48" customBuiltin="1"/>
    <cellStyle name="60% - Colore 6" xfId="43" builtinId="52" customBuiltin="1"/>
    <cellStyle name="Calcolo" xfId="14" builtinId="22" customBuiltin="1"/>
    <cellStyle name="Cella collegata" xfId="15" builtinId="24" customBuiltin="1"/>
    <cellStyle name="Cella da controllare" xfId="16" builtinId="23" customBuiltin="1"/>
    <cellStyle name="Colore 1" xfId="20" builtinId="29" customBuiltin="1"/>
    <cellStyle name="Colore 2" xfId="24" builtinId="33" customBuiltin="1"/>
    <cellStyle name="Colore 3" xfId="28" builtinId="37" customBuiltin="1"/>
    <cellStyle name="Colore 4" xfId="32" builtinId="41" customBuiltin="1"/>
    <cellStyle name="Colore 5" xfId="36" builtinId="45" customBuiltin="1"/>
    <cellStyle name="Colore 6" xfId="40" builtinId="49" customBuiltin="1"/>
    <cellStyle name="Input" xfId="12" builtinId="20" customBuiltin="1"/>
    <cellStyle name="Migliaia" xfId="1" builtinId="3"/>
    <cellStyle name="Neutrale" xfId="11" builtinId="28" customBuiltin="1"/>
    <cellStyle name="Normale" xfId="0" builtinId="0"/>
    <cellStyle name="Normale 2" xfId="3"/>
    <cellStyle name="Normale 3" xfId="44"/>
    <cellStyle name="Nota 2" xfId="45"/>
    <cellStyle name="Output" xfId="13" builtinId="21" customBuiltin="1"/>
    <cellStyle name="Percentuale" xfId="2" builtinId="5"/>
    <cellStyle name="Testo avviso" xfId="17" builtinId="11" customBuiltin="1"/>
    <cellStyle name="Testo descrittivo" xfId="18" builtinId="53" customBuiltin="1"/>
    <cellStyle name="Titolo" xfId="4" builtinId="15" customBuiltin="1"/>
    <cellStyle name="Titolo 1" xfId="5" builtinId="16" customBuiltin="1"/>
    <cellStyle name="Titolo 2" xfId="6" builtinId="17" customBuiltin="1"/>
    <cellStyle name="Titolo 3" xfId="7" builtinId="18" customBuiltin="1"/>
    <cellStyle name="Titolo 4" xfId="8" builtinId="19" customBuiltin="1"/>
    <cellStyle name="Totale" xfId="19" builtinId="25" customBuiltin="1"/>
    <cellStyle name="Valore non valido" xfId="10" builtinId="27" customBuiltin="1"/>
    <cellStyle name="Valore valido" xfId="9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0</xdr:col>
      <xdr:colOff>3060065</xdr:colOff>
      <xdr:row>5</xdr:row>
      <xdr:rowOff>135890</xdr:rowOff>
    </xdr:to>
    <xdr:pic>
      <xdr:nvPicPr>
        <xdr:cNvPr id="2" name="image01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114300"/>
          <a:ext cx="3060065" cy="859790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0</xdr:col>
      <xdr:colOff>3060065</xdr:colOff>
      <xdr:row>5</xdr:row>
      <xdr:rowOff>116840</xdr:rowOff>
    </xdr:to>
    <xdr:pic>
      <xdr:nvPicPr>
        <xdr:cNvPr id="2" name="image01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95250"/>
          <a:ext cx="3060065" cy="85979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3">
    <pageSetUpPr fitToPage="1"/>
  </sheetPr>
  <dimension ref="A3:T167"/>
  <sheetViews>
    <sheetView tabSelected="1" zoomScaleNormal="100" workbookViewId="0">
      <pane ySplit="8" topLeftCell="A136" activePane="bottomLeft" state="frozen"/>
      <selection activeCell="D1" sqref="D1"/>
      <selection pane="bottomLeft" activeCell="W153" sqref="W153"/>
    </sheetView>
  </sheetViews>
  <sheetFormatPr defaultRowHeight="12.75"/>
  <cols>
    <col min="1" max="1" width="63.5703125" style="1" customWidth="1"/>
    <col min="2" max="2" width="20.140625" style="2" hidden="1" customWidth="1"/>
    <col min="3" max="5" width="23.140625" style="2" hidden="1" customWidth="1"/>
    <col min="6" max="6" width="20.7109375" style="2" hidden="1" customWidth="1"/>
    <col min="7" max="7" width="20.140625" style="2" hidden="1" customWidth="1"/>
    <col min="8" max="9" width="19.42578125" style="75" hidden="1" customWidth="1"/>
    <col min="10" max="11" width="19.42578125" style="75" bestFit="1" customWidth="1"/>
    <col min="12" max="13" width="19.42578125" style="75" hidden="1" customWidth="1"/>
    <col min="14" max="14" width="19.7109375" style="75" hidden="1" customWidth="1"/>
    <col min="15" max="15" width="15" style="64" hidden="1" customWidth="1"/>
    <col min="16" max="16" width="0" hidden="1" customWidth="1"/>
    <col min="17" max="17" width="10.140625" hidden="1" customWidth="1"/>
    <col min="18" max="18" width="15" hidden="1" customWidth="1"/>
    <col min="19" max="19" width="0" hidden="1" customWidth="1"/>
    <col min="20" max="20" width="10.140625" hidden="1" customWidth="1"/>
  </cols>
  <sheetData>
    <row r="3" spans="1:15" ht="15">
      <c r="A3" s="89"/>
    </row>
    <row r="8" spans="1:15" ht="36.75" customHeight="1">
      <c r="A8" s="51" t="s">
        <v>1</v>
      </c>
      <c r="B8" s="52" t="s">
        <v>229</v>
      </c>
      <c r="C8" s="52" t="s">
        <v>232</v>
      </c>
      <c r="D8" s="52" t="s">
        <v>235</v>
      </c>
      <c r="E8" s="52" t="s">
        <v>236</v>
      </c>
      <c r="F8" s="52" t="s">
        <v>237</v>
      </c>
      <c r="G8" s="52" t="s">
        <v>230</v>
      </c>
      <c r="H8" s="76" t="s">
        <v>229</v>
      </c>
      <c r="I8" s="76" t="s">
        <v>232</v>
      </c>
      <c r="J8" s="76" t="s">
        <v>235</v>
      </c>
      <c r="K8" s="76" t="s">
        <v>236</v>
      </c>
      <c r="L8" s="76" t="s">
        <v>237</v>
      </c>
      <c r="M8" s="76" t="s">
        <v>230</v>
      </c>
      <c r="N8" s="76"/>
      <c r="O8" s="84"/>
    </row>
    <row r="9" spans="1:15" ht="15.75">
      <c r="A9" s="30"/>
      <c r="B9" s="34"/>
      <c r="C9" s="35"/>
      <c r="D9" s="35"/>
      <c r="E9" s="35"/>
      <c r="F9" s="35"/>
      <c r="G9" s="35"/>
      <c r="H9" s="77"/>
      <c r="I9" s="77"/>
      <c r="J9" s="77"/>
      <c r="K9" s="77"/>
      <c r="L9" s="77"/>
      <c r="M9" s="77"/>
      <c r="N9" s="77"/>
      <c r="O9" s="85"/>
    </row>
    <row r="10" spans="1:15" ht="15.75">
      <c r="A10" s="33" t="s">
        <v>2</v>
      </c>
      <c r="B10" s="36"/>
      <c r="C10" s="36"/>
      <c r="D10" s="36"/>
      <c r="E10" s="36"/>
      <c r="F10" s="36"/>
      <c r="G10" s="36"/>
      <c r="H10" s="78"/>
      <c r="I10" s="78"/>
      <c r="J10" s="78"/>
      <c r="K10" s="78"/>
      <c r="L10" s="78"/>
      <c r="M10" s="78"/>
      <c r="N10" s="78"/>
      <c r="O10" s="71"/>
    </row>
    <row r="11" spans="1:15" ht="15">
      <c r="A11" s="24"/>
      <c r="B11" s="36"/>
      <c r="C11" s="36"/>
      <c r="D11" s="36"/>
      <c r="E11" s="36"/>
      <c r="F11" s="36"/>
      <c r="G11" s="36"/>
      <c r="H11" s="78"/>
      <c r="I11" s="78"/>
      <c r="J11" s="78"/>
      <c r="K11" s="78"/>
      <c r="L11" s="78"/>
      <c r="M11" s="78"/>
      <c r="N11" s="78"/>
      <c r="O11" s="71"/>
    </row>
    <row r="12" spans="1:15" ht="12.75" customHeight="1">
      <c r="A12" s="25" t="s">
        <v>3</v>
      </c>
      <c r="B12" s="37"/>
      <c r="C12" s="35"/>
      <c r="D12" s="36"/>
      <c r="E12" s="36"/>
      <c r="F12" s="36"/>
      <c r="G12" s="36"/>
      <c r="H12" s="78"/>
      <c r="I12" s="78"/>
      <c r="J12" s="78"/>
      <c r="K12" s="78"/>
      <c r="L12" s="78"/>
      <c r="M12" s="78"/>
      <c r="N12" s="78"/>
      <c r="O12" s="71"/>
    </row>
    <row r="13" spans="1:15" ht="12.75" customHeight="1">
      <c r="A13" s="27" t="s">
        <v>4</v>
      </c>
      <c r="B13" s="35" t="e">
        <f>SUMIF(#REF!,#REF!,#REF!)</f>
        <v>#REF!</v>
      </c>
      <c r="C13" s="35" t="e">
        <f>SUMIF(#REF!,#REF!,#REF!)</f>
        <v>#REF!</v>
      </c>
      <c r="D13" s="36" t="e">
        <f>SUMIF(#REF!,#REF!,#REF!)</f>
        <v>#REF!</v>
      </c>
      <c r="E13" s="36" t="e">
        <f>SUMIF(#REF!,#REF!,#REF!)</f>
        <v>#REF!</v>
      </c>
      <c r="F13" s="36" t="e">
        <f>SUMIF(#REF!,#REF!,#REF!)</f>
        <v>#REF!</v>
      </c>
      <c r="G13" s="36" t="e">
        <f>SUMIF(#REF!,#REF!,#REF!)</f>
        <v>#REF!</v>
      </c>
      <c r="H13" s="78" t="e">
        <f>ROUND(#REF!,0)</f>
        <v>#REF!</v>
      </c>
      <c r="I13" s="78" t="e">
        <f>ROUND(#REF!,0)</f>
        <v>#REF!</v>
      </c>
      <c r="J13" s="78">
        <v>0</v>
      </c>
      <c r="K13" s="78">
        <v>0</v>
      </c>
      <c r="L13" s="78" t="e">
        <f>ROUND(#REF!,0)</f>
        <v>#REF!</v>
      </c>
      <c r="M13" s="78" t="e">
        <f>ROUND(#REF!,0)</f>
        <v>#REF!</v>
      </c>
      <c r="N13" s="78" t="e">
        <f>M13-K13</f>
        <v>#REF!</v>
      </c>
      <c r="O13" s="71" t="e">
        <f>IF(K13=0,IF(M13&lt;&gt;0,1,0),(M13/K13)-1)</f>
        <v>#REF!</v>
      </c>
    </row>
    <row r="14" spans="1:15" ht="12.75" customHeight="1">
      <c r="A14" s="27" t="s">
        <v>5</v>
      </c>
      <c r="B14" s="35" t="e">
        <f>SUMIF(#REF!,#REF!,#REF!)</f>
        <v>#REF!</v>
      </c>
      <c r="C14" s="35" t="e">
        <f>SUMIF(#REF!,#REF!,#REF!)</f>
        <v>#REF!</v>
      </c>
      <c r="D14" s="36" t="e">
        <f>SUMIF(#REF!,#REF!,#REF!)</f>
        <v>#REF!</v>
      </c>
      <c r="E14" s="36" t="e">
        <f>SUMIF(#REF!,#REF!,#REF!)</f>
        <v>#REF!</v>
      </c>
      <c r="F14" s="36" t="e">
        <f>SUMIF(#REF!,#REF!,#REF!)</f>
        <v>#REF!</v>
      </c>
      <c r="G14" s="36" t="e">
        <f>SUMIF(#REF!,#REF!,#REF!)</f>
        <v>#REF!</v>
      </c>
      <c r="H14" s="78" t="e">
        <f>ROUND(#REF!,0)</f>
        <v>#REF!</v>
      </c>
      <c r="I14" s="78" t="e">
        <f>ROUND(#REF!,0)</f>
        <v>#REF!</v>
      </c>
      <c r="J14" s="78">
        <v>0</v>
      </c>
      <c r="K14" s="78">
        <v>0</v>
      </c>
      <c r="L14" s="78" t="e">
        <f>ROUND(#REF!,0)</f>
        <v>#REF!</v>
      </c>
      <c r="M14" s="78" t="e">
        <f>ROUND(#REF!,0)</f>
        <v>#REF!</v>
      </c>
      <c r="N14" s="78" t="e">
        <f t="shared" ref="N14:N77" si="0">M14-K14</f>
        <v>#REF!</v>
      </c>
      <c r="O14" s="71" t="e">
        <f t="shared" ref="O14:O77" si="1">IF(K14=0,IF(M14&lt;&gt;0,1,0),(M14/K14)-1)</f>
        <v>#REF!</v>
      </c>
    </row>
    <row r="15" spans="1:15" ht="12.75" customHeight="1">
      <c r="A15" s="27" t="s">
        <v>6</v>
      </c>
      <c r="B15" s="35" t="e">
        <f>SUMIF(#REF!,#REF!,#REF!)</f>
        <v>#REF!</v>
      </c>
      <c r="C15" s="35" t="e">
        <f>SUMIF(#REF!,#REF!,#REF!)</f>
        <v>#REF!</v>
      </c>
      <c r="D15" s="36" t="e">
        <f>SUMIF(#REF!,#REF!,#REF!)</f>
        <v>#REF!</v>
      </c>
      <c r="E15" s="36" t="e">
        <f>SUMIF(#REF!,#REF!,#REF!)</f>
        <v>#REF!</v>
      </c>
      <c r="F15" s="36" t="e">
        <f>SUMIF(#REF!,#REF!,#REF!)</f>
        <v>#REF!</v>
      </c>
      <c r="G15" s="36" t="e">
        <f>SUMIF(#REF!,#REF!,#REF!)</f>
        <v>#REF!</v>
      </c>
      <c r="H15" s="78" t="e">
        <f>ROUND(#REF!,0)</f>
        <v>#REF!</v>
      </c>
      <c r="I15" s="78" t="e">
        <f>ROUND(#REF!,0)</f>
        <v>#REF!</v>
      </c>
      <c r="J15" s="78">
        <v>0</v>
      </c>
      <c r="K15" s="78">
        <v>0</v>
      </c>
      <c r="L15" s="78" t="e">
        <f>ROUND(#REF!,0)</f>
        <v>#REF!</v>
      </c>
      <c r="M15" s="78" t="e">
        <f>ROUND(#REF!,0)</f>
        <v>#REF!</v>
      </c>
      <c r="N15" s="78" t="e">
        <f t="shared" si="0"/>
        <v>#REF!</v>
      </c>
      <c r="O15" s="71" t="e">
        <f t="shared" si="1"/>
        <v>#REF!</v>
      </c>
    </row>
    <row r="16" spans="1:15" ht="18">
      <c r="A16" s="20" t="s">
        <v>7</v>
      </c>
      <c r="B16" s="38" t="e">
        <f t="shared" ref="B16:H16" si="2">SUM(B13:B15)</f>
        <v>#REF!</v>
      </c>
      <c r="C16" s="38" t="e">
        <f t="shared" si="2"/>
        <v>#REF!</v>
      </c>
      <c r="D16" s="38" t="e">
        <f t="shared" si="2"/>
        <v>#REF!</v>
      </c>
      <c r="E16" s="38" t="e">
        <f t="shared" si="2"/>
        <v>#REF!</v>
      </c>
      <c r="F16" s="38" t="e">
        <f t="shared" si="2"/>
        <v>#REF!</v>
      </c>
      <c r="G16" s="38" t="e">
        <f t="shared" si="2"/>
        <v>#REF!</v>
      </c>
      <c r="H16" s="79" t="e">
        <f t="shared" si="2"/>
        <v>#REF!</v>
      </c>
      <c r="I16" s="79" t="e">
        <f>SUM(I13:I15)</f>
        <v>#REF!</v>
      </c>
      <c r="J16" s="79">
        <v>0</v>
      </c>
      <c r="K16" s="79">
        <v>0</v>
      </c>
      <c r="L16" s="79" t="e">
        <f>SUM(L13:L15)</f>
        <v>#REF!</v>
      </c>
      <c r="M16" s="79" t="e">
        <f>SUM(M13:M15)</f>
        <v>#REF!</v>
      </c>
      <c r="N16" s="79" t="e">
        <f t="shared" si="0"/>
        <v>#REF!</v>
      </c>
      <c r="O16" s="73" t="e">
        <f t="shared" si="1"/>
        <v>#REF!</v>
      </c>
    </row>
    <row r="17" spans="1:15">
      <c r="A17" s="25"/>
      <c r="B17" s="37"/>
      <c r="C17" s="35"/>
      <c r="D17" s="36"/>
      <c r="E17" s="36"/>
      <c r="F17" s="36"/>
      <c r="G17" s="36"/>
      <c r="H17" s="78"/>
      <c r="I17" s="78"/>
      <c r="J17" s="78"/>
      <c r="K17" s="78"/>
      <c r="L17" s="78"/>
      <c r="M17" s="78"/>
      <c r="N17" s="78">
        <f t="shared" si="0"/>
        <v>0</v>
      </c>
      <c r="O17" s="71">
        <f t="shared" si="1"/>
        <v>0</v>
      </c>
    </row>
    <row r="18" spans="1:15" ht="12.75" customHeight="1">
      <c r="A18" s="28" t="s">
        <v>8</v>
      </c>
      <c r="B18" s="37"/>
      <c r="C18" s="35"/>
      <c r="D18" s="36"/>
      <c r="E18" s="36"/>
      <c r="F18" s="36"/>
      <c r="G18" s="36"/>
      <c r="H18" s="78"/>
      <c r="I18" s="78"/>
      <c r="J18" s="78"/>
      <c r="K18" s="78"/>
      <c r="L18" s="78"/>
      <c r="M18" s="78"/>
      <c r="N18" s="78">
        <f t="shared" si="0"/>
        <v>0</v>
      </c>
      <c r="O18" s="71">
        <f t="shared" si="1"/>
        <v>0</v>
      </c>
    </row>
    <row r="19" spans="1:15" ht="12.75" customHeight="1">
      <c r="A19" s="25" t="s">
        <v>9</v>
      </c>
      <c r="B19" s="37"/>
      <c r="C19" s="35"/>
      <c r="D19" s="36"/>
      <c r="E19" s="36"/>
      <c r="F19" s="36"/>
      <c r="G19" s="36"/>
      <c r="H19" s="78"/>
      <c r="I19" s="78"/>
      <c r="J19" s="78"/>
      <c r="K19" s="78"/>
      <c r="L19" s="78"/>
      <c r="M19" s="78"/>
      <c r="N19" s="78">
        <f t="shared" si="0"/>
        <v>0</v>
      </c>
      <c r="O19" s="71">
        <f t="shared" si="1"/>
        <v>0</v>
      </c>
    </row>
    <row r="20" spans="1:15" ht="12.75" customHeight="1">
      <c r="A20" s="27" t="s">
        <v>10</v>
      </c>
      <c r="B20" s="35" t="e">
        <f>SUMIF(#REF!,#REF!,#REF!)</f>
        <v>#REF!</v>
      </c>
      <c r="C20" s="35" t="e">
        <f>SUMIF(#REF!,#REF!,#REF!)</f>
        <v>#REF!</v>
      </c>
      <c r="D20" s="36" t="e">
        <f>SUMIF(#REF!,#REF!,#REF!)</f>
        <v>#REF!</v>
      </c>
      <c r="E20" s="36" t="e">
        <f>SUMIF(#REF!,#REF!,#REF!)</f>
        <v>#REF!</v>
      </c>
      <c r="F20" s="36" t="e">
        <f>SUMIF(#REF!,#REF!,#REF!)</f>
        <v>#REF!</v>
      </c>
      <c r="G20" s="36" t="e">
        <f>SUMIF(#REF!,#REF!,#REF!)</f>
        <v>#REF!</v>
      </c>
      <c r="H20" s="78" t="e">
        <f>ROUND(#REF!,0)</f>
        <v>#REF!</v>
      </c>
      <c r="I20" s="78" t="e">
        <f>ROUND(#REF!,0)</f>
        <v>#REF!</v>
      </c>
      <c r="J20" s="78">
        <v>86675</v>
      </c>
      <c r="K20" s="78">
        <v>61994</v>
      </c>
      <c r="L20" s="78" t="e">
        <f>ROUND(#REF!,0)</f>
        <v>#REF!</v>
      </c>
      <c r="M20" s="78" t="e">
        <f>ROUND(#REF!,0)</f>
        <v>#REF!</v>
      </c>
      <c r="N20" s="78" t="e">
        <f t="shared" si="0"/>
        <v>#REF!</v>
      </c>
      <c r="O20" s="71" t="e">
        <f t="shared" si="1"/>
        <v>#REF!</v>
      </c>
    </row>
    <row r="21" spans="1:15" ht="12.75" customHeight="1">
      <c r="A21" s="27" t="s">
        <v>11</v>
      </c>
      <c r="B21" s="35" t="e">
        <f>SUMIF(#REF!,#REF!,#REF!)</f>
        <v>#REF!</v>
      </c>
      <c r="C21" s="35" t="e">
        <f>SUMIF(#REF!,#REF!,#REF!)</f>
        <v>#REF!</v>
      </c>
      <c r="D21" s="36" t="e">
        <f>SUMIF(#REF!,#REF!,#REF!)</f>
        <v>#REF!</v>
      </c>
      <c r="E21" s="36" t="e">
        <f>SUMIF(#REF!,#REF!,#REF!)</f>
        <v>#REF!</v>
      </c>
      <c r="F21" s="36" t="e">
        <f>SUMIF(#REF!,#REF!,#REF!)</f>
        <v>#REF!</v>
      </c>
      <c r="G21" s="36" t="e">
        <f>SUMIF(#REF!,#REF!,#REF!)</f>
        <v>#REF!</v>
      </c>
      <c r="H21" s="78" t="e">
        <f>ROUND(#REF!,0)</f>
        <v>#REF!</v>
      </c>
      <c r="I21" s="78" t="e">
        <f>ROUND(#REF!,0)</f>
        <v>#REF!</v>
      </c>
      <c r="J21" s="78">
        <v>0</v>
      </c>
      <c r="K21" s="78">
        <v>0</v>
      </c>
      <c r="L21" s="78" t="e">
        <f>ROUND(#REF!,0)</f>
        <v>#REF!</v>
      </c>
      <c r="M21" s="78" t="e">
        <f>ROUND(#REF!,0)</f>
        <v>#REF!</v>
      </c>
      <c r="N21" s="78" t="e">
        <f t="shared" si="0"/>
        <v>#REF!</v>
      </c>
      <c r="O21" s="71" t="e">
        <f t="shared" si="1"/>
        <v>#REF!</v>
      </c>
    </row>
    <row r="22" spans="1:15" ht="12.75" customHeight="1">
      <c r="A22" s="27" t="s">
        <v>12</v>
      </c>
      <c r="B22" s="35" t="e">
        <f>SUMIF(#REF!,#REF!,#REF!)</f>
        <v>#REF!</v>
      </c>
      <c r="C22" s="35" t="e">
        <f>SUMIF(#REF!,#REF!,#REF!)</f>
        <v>#REF!</v>
      </c>
      <c r="D22" s="36" t="e">
        <f>SUMIF(#REF!,#REF!,#REF!)</f>
        <v>#REF!</v>
      </c>
      <c r="E22" s="36" t="e">
        <f>SUMIF(#REF!,#REF!,#REF!)</f>
        <v>#REF!</v>
      </c>
      <c r="F22" s="36" t="e">
        <f>SUMIF(#REF!,#REF!,#REF!)</f>
        <v>#REF!</v>
      </c>
      <c r="G22" s="36" t="e">
        <f>SUMIF(#REF!,#REF!,#REF!)</f>
        <v>#REF!</v>
      </c>
      <c r="H22" s="78" t="e">
        <f>ROUND(#REF!,0)</f>
        <v>#REF!</v>
      </c>
      <c r="I22" s="78" t="e">
        <f>ROUND(#REF!,0)</f>
        <v>#REF!</v>
      </c>
      <c r="J22" s="78">
        <v>195776</v>
      </c>
      <c r="K22" s="78">
        <v>173126</v>
      </c>
      <c r="L22" s="78" t="e">
        <f>ROUND(#REF!,0)</f>
        <v>#REF!</v>
      </c>
      <c r="M22" s="78" t="e">
        <f>ROUND(#REF!,0)</f>
        <v>#REF!</v>
      </c>
      <c r="N22" s="78" t="e">
        <f t="shared" si="0"/>
        <v>#REF!</v>
      </c>
      <c r="O22" s="71" t="e">
        <f t="shared" si="1"/>
        <v>#REF!</v>
      </c>
    </row>
    <row r="23" spans="1:15" ht="12.75" customHeight="1">
      <c r="A23" s="27" t="s">
        <v>13</v>
      </c>
      <c r="B23" s="35" t="e">
        <f>SUMIF(#REF!,#REF!,#REF!)</f>
        <v>#REF!</v>
      </c>
      <c r="C23" s="35" t="e">
        <f>SUMIF(#REF!,#REF!,#REF!)</f>
        <v>#REF!</v>
      </c>
      <c r="D23" s="36" t="e">
        <f>SUMIF(#REF!,#REF!,#REF!)</f>
        <v>#REF!</v>
      </c>
      <c r="E23" s="36" t="e">
        <f>SUMIF(#REF!,#REF!,#REF!)</f>
        <v>#REF!</v>
      </c>
      <c r="F23" s="36" t="e">
        <f>SUMIF(#REF!,#REF!,#REF!)</f>
        <v>#REF!</v>
      </c>
      <c r="G23" s="36" t="e">
        <f>SUMIF(#REF!,#REF!,#REF!)</f>
        <v>#REF!</v>
      </c>
      <c r="H23" s="78" t="e">
        <f>ROUND(#REF!,0)</f>
        <v>#REF!</v>
      </c>
      <c r="I23" s="78" t="e">
        <f>ROUND(#REF!,0)</f>
        <v>#REF!</v>
      </c>
      <c r="J23" s="78">
        <v>0</v>
      </c>
      <c r="K23" s="78">
        <v>0</v>
      </c>
      <c r="L23" s="78" t="e">
        <f>ROUND(#REF!,0)</f>
        <v>#REF!</v>
      </c>
      <c r="M23" s="78" t="e">
        <f>ROUND(#REF!,0)</f>
        <v>#REF!</v>
      </c>
      <c r="N23" s="78" t="e">
        <f t="shared" si="0"/>
        <v>#REF!</v>
      </c>
      <c r="O23" s="71" t="e">
        <f t="shared" si="1"/>
        <v>#REF!</v>
      </c>
    </row>
    <row r="24" spans="1:15" ht="12.75" customHeight="1">
      <c r="A24" s="27" t="s">
        <v>14</v>
      </c>
      <c r="B24" s="35" t="e">
        <f>SUMIF(#REF!,#REF!,#REF!)</f>
        <v>#REF!</v>
      </c>
      <c r="C24" s="35" t="e">
        <f>SUMIF(#REF!,#REF!,#REF!)</f>
        <v>#REF!</v>
      </c>
      <c r="D24" s="36" t="e">
        <f>SUMIF(#REF!,#REF!,#REF!)</f>
        <v>#REF!</v>
      </c>
      <c r="E24" s="36" t="e">
        <f>SUMIF(#REF!,#REF!,#REF!)</f>
        <v>#REF!</v>
      </c>
      <c r="F24" s="36" t="e">
        <f>SUMIF(#REF!,#REF!,#REF!)</f>
        <v>#REF!</v>
      </c>
      <c r="G24" s="36" t="e">
        <f>SUMIF(#REF!,#REF!,#REF!)</f>
        <v>#REF!</v>
      </c>
      <c r="H24" s="78" t="e">
        <f>ROUND(#REF!,0)</f>
        <v>#REF!</v>
      </c>
      <c r="I24" s="78" t="e">
        <f>ROUND(#REF!,0)</f>
        <v>#REF!</v>
      </c>
      <c r="J24" s="78">
        <v>4541</v>
      </c>
      <c r="K24" s="78">
        <v>2863</v>
      </c>
      <c r="L24" s="78" t="e">
        <f>ROUND(#REF!,0)</f>
        <v>#REF!</v>
      </c>
      <c r="M24" s="78" t="e">
        <f>ROUND(#REF!,0)</f>
        <v>#REF!</v>
      </c>
      <c r="N24" s="78" t="e">
        <f t="shared" si="0"/>
        <v>#REF!</v>
      </c>
      <c r="O24" s="71" t="e">
        <f t="shared" si="1"/>
        <v>#REF!</v>
      </c>
    </row>
    <row r="25" spans="1:15" ht="12.75" customHeight="1">
      <c r="A25" s="27" t="s">
        <v>15</v>
      </c>
      <c r="B25" s="35" t="e">
        <f>SUMIF(#REF!,#REF!,#REF!)</f>
        <v>#REF!</v>
      </c>
      <c r="C25" s="35" t="e">
        <f>SUMIF(#REF!,#REF!,#REF!)</f>
        <v>#REF!</v>
      </c>
      <c r="D25" s="36" t="e">
        <f>SUMIF(#REF!,#REF!,#REF!)</f>
        <v>#REF!</v>
      </c>
      <c r="E25" s="36" t="e">
        <f>SUMIF(#REF!,#REF!,#REF!)</f>
        <v>#REF!</v>
      </c>
      <c r="F25" s="36" t="e">
        <f>SUMIF(#REF!,#REF!,#REF!)</f>
        <v>#REF!</v>
      </c>
      <c r="G25" s="36" t="e">
        <f>SUMIF(#REF!,#REF!,#REF!)</f>
        <v>#REF!</v>
      </c>
      <c r="H25" s="78" t="e">
        <f>ROUND(#REF!,0)</f>
        <v>#REF!</v>
      </c>
      <c r="I25" s="78" t="e">
        <f>ROUND(#REF!,0)</f>
        <v>#REF!</v>
      </c>
      <c r="J25" s="78">
        <v>4880</v>
      </c>
      <c r="K25" s="78">
        <v>0</v>
      </c>
      <c r="L25" s="78" t="e">
        <f>ROUND(#REF!,0)</f>
        <v>#REF!</v>
      </c>
      <c r="M25" s="78" t="e">
        <f>ROUND(#REF!,0)</f>
        <v>#REF!</v>
      </c>
      <c r="N25" s="78" t="e">
        <f t="shared" si="0"/>
        <v>#REF!</v>
      </c>
      <c r="O25" s="71" t="e">
        <f t="shared" si="1"/>
        <v>#REF!</v>
      </c>
    </row>
    <row r="26" spans="1:15" ht="12.75" customHeight="1">
      <c r="A26" s="27" t="s">
        <v>16</v>
      </c>
      <c r="B26" s="35" t="e">
        <f>SUMIF(#REF!,#REF!,#REF!)</f>
        <v>#REF!</v>
      </c>
      <c r="C26" s="35" t="e">
        <f>SUMIF(#REF!,#REF!,#REF!)</f>
        <v>#REF!</v>
      </c>
      <c r="D26" s="36" t="e">
        <f>SUMIF(#REF!,#REF!,#REF!)</f>
        <v>#REF!</v>
      </c>
      <c r="E26" s="36" t="e">
        <f>SUMIF(#REF!,#REF!,#REF!)</f>
        <v>#REF!</v>
      </c>
      <c r="F26" s="36" t="e">
        <f>SUMIF(#REF!,#REF!,#REF!)</f>
        <v>#REF!</v>
      </c>
      <c r="G26" s="36" t="e">
        <f>SUMIF(#REF!,#REF!,#REF!)</f>
        <v>#REF!</v>
      </c>
      <c r="H26" s="78" t="e">
        <f>ROUND(#REF!,0)</f>
        <v>#REF!</v>
      </c>
      <c r="I26" s="78" t="e">
        <f>ROUND(#REF!,0)</f>
        <v>#REF!</v>
      </c>
      <c r="J26" s="78">
        <v>118201</v>
      </c>
      <c r="K26" s="78">
        <v>75178</v>
      </c>
      <c r="L26" s="78" t="e">
        <f>ROUND(#REF!,0)</f>
        <v>#REF!</v>
      </c>
      <c r="M26" s="78" t="e">
        <f>ROUND(#REF!,0)</f>
        <v>#REF!</v>
      </c>
      <c r="N26" s="78" t="e">
        <f t="shared" si="0"/>
        <v>#REF!</v>
      </c>
      <c r="O26" s="71" t="e">
        <f t="shared" si="1"/>
        <v>#REF!</v>
      </c>
    </row>
    <row r="27" spans="1:15" ht="15.75">
      <c r="A27" s="22" t="s">
        <v>17</v>
      </c>
      <c r="B27" s="39" t="e">
        <f t="shared" ref="B27:H27" si="3">SUM(B20:B26)</f>
        <v>#REF!</v>
      </c>
      <c r="C27" s="39" t="e">
        <f t="shared" si="3"/>
        <v>#REF!</v>
      </c>
      <c r="D27" s="39" t="e">
        <f t="shared" si="3"/>
        <v>#REF!</v>
      </c>
      <c r="E27" s="39" t="e">
        <f t="shared" si="3"/>
        <v>#REF!</v>
      </c>
      <c r="F27" s="39" t="e">
        <f t="shared" si="3"/>
        <v>#REF!</v>
      </c>
      <c r="G27" s="39" t="e">
        <f t="shared" si="3"/>
        <v>#REF!</v>
      </c>
      <c r="H27" s="80" t="e">
        <f t="shared" si="3"/>
        <v>#REF!</v>
      </c>
      <c r="I27" s="80" t="e">
        <f>SUM(I20:I26)</f>
        <v>#REF!</v>
      </c>
      <c r="J27" s="80">
        <v>410073</v>
      </c>
      <c r="K27" s="80">
        <v>313161</v>
      </c>
      <c r="L27" s="80" t="e">
        <f>SUM(L20:L26)</f>
        <v>#REF!</v>
      </c>
      <c r="M27" s="80" t="e">
        <f>SUM(M20:M26)</f>
        <v>#REF!</v>
      </c>
      <c r="N27" s="80" t="e">
        <f t="shared" si="0"/>
        <v>#REF!</v>
      </c>
      <c r="O27" s="70" t="e">
        <f t="shared" si="1"/>
        <v>#REF!</v>
      </c>
    </row>
    <row r="28" spans="1:15" ht="12.75" customHeight="1">
      <c r="A28" s="25" t="s">
        <v>18</v>
      </c>
      <c r="B28" s="37"/>
      <c r="C28" s="35"/>
      <c r="D28" s="36"/>
      <c r="E28" s="36"/>
      <c r="F28" s="36"/>
      <c r="G28" s="36"/>
      <c r="H28" s="78"/>
      <c r="I28" s="78"/>
      <c r="J28" s="78"/>
      <c r="K28" s="78"/>
      <c r="L28" s="78"/>
      <c r="M28" s="78"/>
      <c r="N28" s="78">
        <f t="shared" si="0"/>
        <v>0</v>
      </c>
      <c r="O28" s="71">
        <f t="shared" si="1"/>
        <v>0</v>
      </c>
    </row>
    <row r="29" spans="1:15" ht="12.75" customHeight="1">
      <c r="A29" s="27" t="s">
        <v>19</v>
      </c>
      <c r="B29" s="35" t="e">
        <f>SUMIF(#REF!,#REF!,#REF!)</f>
        <v>#REF!</v>
      </c>
      <c r="C29" s="35" t="e">
        <f>SUMIF(#REF!,#REF!,#REF!)</f>
        <v>#REF!</v>
      </c>
      <c r="D29" s="36" t="e">
        <f>SUMIF(#REF!,#REF!,#REF!)</f>
        <v>#REF!</v>
      </c>
      <c r="E29" s="36" t="e">
        <f>SUMIF(#REF!,#REF!,#REF!)</f>
        <v>#REF!</v>
      </c>
      <c r="F29" s="36" t="e">
        <f>SUMIF(#REF!,#REF!,#REF!)</f>
        <v>#REF!</v>
      </c>
      <c r="G29" s="36" t="e">
        <f>SUMIF(#REF!,#REF!,#REF!)</f>
        <v>#REF!</v>
      </c>
      <c r="H29" s="78" t="e">
        <f>ROUND(#REF!,0)</f>
        <v>#REF!</v>
      </c>
      <c r="I29" s="78" t="e">
        <f>ROUND(#REF!,0)</f>
        <v>#REF!</v>
      </c>
      <c r="J29" s="78">
        <v>4845896</v>
      </c>
      <c r="K29" s="78">
        <v>4845896</v>
      </c>
      <c r="L29" s="78" t="e">
        <f>ROUND(#REF!,0)</f>
        <v>#REF!</v>
      </c>
      <c r="M29" s="78" t="e">
        <f>ROUND(#REF!,0)</f>
        <v>#REF!</v>
      </c>
      <c r="N29" s="78" t="e">
        <f t="shared" si="0"/>
        <v>#REF!</v>
      </c>
      <c r="O29" s="71" t="e">
        <f t="shared" si="1"/>
        <v>#REF!</v>
      </c>
    </row>
    <row r="30" spans="1:15" ht="12.75" customHeight="1">
      <c r="A30" s="27" t="s">
        <v>20</v>
      </c>
      <c r="B30" s="35" t="e">
        <f>SUMIF(#REF!,#REF!,#REF!)</f>
        <v>#REF!</v>
      </c>
      <c r="C30" s="35" t="e">
        <f>SUMIF(#REF!,#REF!,#REF!)</f>
        <v>#REF!</v>
      </c>
      <c r="D30" s="36" t="e">
        <f>SUMIF(#REF!,#REF!,#REF!)</f>
        <v>#REF!</v>
      </c>
      <c r="E30" s="36" t="e">
        <f>SUMIF(#REF!,#REF!,#REF!)</f>
        <v>#REF!</v>
      </c>
      <c r="F30" s="36" t="e">
        <f>SUMIF(#REF!,#REF!,#REF!)</f>
        <v>#REF!</v>
      </c>
      <c r="G30" s="36" t="e">
        <f>SUMIF(#REF!,#REF!,#REF!)</f>
        <v>#REF!</v>
      </c>
      <c r="H30" s="78" t="e">
        <f>ROUND(#REF!,0)</f>
        <v>#REF!</v>
      </c>
      <c r="I30" s="78" t="e">
        <f>ROUND(#REF!,0)</f>
        <v>#REF!</v>
      </c>
      <c r="J30" s="78">
        <v>20378156</v>
      </c>
      <c r="K30" s="78">
        <v>20189297</v>
      </c>
      <c r="L30" s="78" t="e">
        <f>ROUND(#REF!,0)</f>
        <v>#REF!</v>
      </c>
      <c r="M30" s="78" t="e">
        <f>ROUND(#REF!,0)</f>
        <v>#REF!</v>
      </c>
      <c r="N30" s="78" t="e">
        <f t="shared" si="0"/>
        <v>#REF!</v>
      </c>
      <c r="O30" s="71" t="e">
        <f t="shared" si="1"/>
        <v>#REF!</v>
      </c>
    </row>
    <row r="31" spans="1:15" ht="12.75" customHeight="1">
      <c r="A31" s="27" t="s">
        <v>21</v>
      </c>
      <c r="B31" s="35" t="e">
        <f>SUMIF(#REF!,#REF!,#REF!)</f>
        <v>#REF!</v>
      </c>
      <c r="C31" s="35" t="e">
        <f>SUMIF(#REF!,#REF!,#REF!)</f>
        <v>#REF!</v>
      </c>
      <c r="D31" s="36" t="e">
        <f>SUMIF(#REF!,#REF!,#REF!)</f>
        <v>#REF!</v>
      </c>
      <c r="E31" s="36" t="e">
        <f>SUMIF(#REF!,#REF!,#REF!)</f>
        <v>#REF!</v>
      </c>
      <c r="F31" s="36" t="e">
        <f>SUMIF(#REF!,#REF!,#REF!)</f>
        <v>#REF!</v>
      </c>
      <c r="G31" s="36" t="e">
        <f>SUMIF(#REF!,#REF!,#REF!)</f>
        <v>#REF!</v>
      </c>
      <c r="H31" s="78" t="e">
        <f>ROUND(#REF!,0)</f>
        <v>#REF!</v>
      </c>
      <c r="I31" s="78" t="e">
        <f>ROUND(#REF!,0)</f>
        <v>#REF!</v>
      </c>
      <c r="J31" s="78">
        <v>43536842</v>
      </c>
      <c r="K31" s="78">
        <v>41912852</v>
      </c>
      <c r="L31" s="78" t="e">
        <f>ROUND(#REF!,0)</f>
        <v>#REF!</v>
      </c>
      <c r="M31" s="78" t="e">
        <f>ROUND(#REF!,0)</f>
        <v>#REF!</v>
      </c>
      <c r="N31" s="78" t="e">
        <f t="shared" si="0"/>
        <v>#REF!</v>
      </c>
      <c r="O31" s="71" t="e">
        <f t="shared" si="1"/>
        <v>#REF!</v>
      </c>
    </row>
    <row r="32" spans="1:15" ht="12.75" customHeight="1">
      <c r="A32" s="27" t="s">
        <v>22</v>
      </c>
      <c r="B32" s="35" t="e">
        <f>SUMIF(#REF!,#REF!,#REF!)</f>
        <v>#REF!</v>
      </c>
      <c r="C32" s="35" t="e">
        <f>SUMIF(#REF!,#REF!,#REF!)</f>
        <v>#REF!</v>
      </c>
      <c r="D32" s="36" t="e">
        <f>SUMIF(#REF!,#REF!,#REF!)</f>
        <v>#REF!</v>
      </c>
      <c r="E32" s="36" t="e">
        <f>SUMIF(#REF!,#REF!,#REF!)</f>
        <v>#REF!</v>
      </c>
      <c r="F32" s="36" t="e">
        <f>SUMIF(#REF!,#REF!,#REF!)</f>
        <v>#REF!</v>
      </c>
      <c r="G32" s="36" t="e">
        <f>SUMIF(#REF!,#REF!,#REF!)</f>
        <v>#REF!</v>
      </c>
      <c r="H32" s="78" t="e">
        <f>ROUND(#REF!,0)</f>
        <v>#REF!</v>
      </c>
      <c r="I32" s="78" t="e">
        <f>ROUND(#REF!,0)</f>
        <v>#REF!</v>
      </c>
      <c r="J32" s="78">
        <v>74024304</v>
      </c>
      <c r="K32" s="78">
        <v>72509186</v>
      </c>
      <c r="L32" s="78" t="e">
        <f>ROUND(#REF!,0)</f>
        <v>#REF!</v>
      </c>
      <c r="M32" s="78" t="e">
        <f>ROUND(#REF!,0)</f>
        <v>#REF!</v>
      </c>
      <c r="N32" s="78" t="e">
        <f t="shared" si="0"/>
        <v>#REF!</v>
      </c>
      <c r="O32" s="71" t="e">
        <f t="shared" si="1"/>
        <v>#REF!</v>
      </c>
    </row>
    <row r="33" spans="1:15" ht="12.75" customHeight="1">
      <c r="A33" s="27" t="s">
        <v>23</v>
      </c>
      <c r="B33" s="35" t="e">
        <f>SUMIF(#REF!,#REF!,#REF!)</f>
        <v>#REF!</v>
      </c>
      <c r="C33" s="35" t="e">
        <f>SUMIF(#REF!,#REF!,#REF!)</f>
        <v>#REF!</v>
      </c>
      <c r="D33" s="36" t="e">
        <f>SUMIF(#REF!,#REF!,#REF!)</f>
        <v>#REF!</v>
      </c>
      <c r="E33" s="36" t="e">
        <f>SUMIF(#REF!,#REF!,#REF!)</f>
        <v>#REF!</v>
      </c>
      <c r="F33" s="36" t="e">
        <f>SUMIF(#REF!,#REF!,#REF!)</f>
        <v>#REF!</v>
      </c>
      <c r="G33" s="36" t="e">
        <f>SUMIF(#REF!,#REF!,#REF!)</f>
        <v>#REF!</v>
      </c>
      <c r="H33" s="78" t="e">
        <f>ROUND(#REF!,0)</f>
        <v>#REF!</v>
      </c>
      <c r="I33" s="78" t="e">
        <f>ROUND(#REF!,0)</f>
        <v>#REF!</v>
      </c>
      <c r="J33" s="78">
        <v>3589230</v>
      </c>
      <c r="K33" s="78">
        <v>3465581</v>
      </c>
      <c r="L33" s="78" t="e">
        <f>ROUND(#REF!,0)</f>
        <v>#REF!</v>
      </c>
      <c r="M33" s="78" t="e">
        <f>ROUND(#REF!,0)</f>
        <v>#REF!</v>
      </c>
      <c r="N33" s="78" t="e">
        <f t="shared" si="0"/>
        <v>#REF!</v>
      </c>
      <c r="O33" s="71" t="e">
        <f t="shared" si="1"/>
        <v>#REF!</v>
      </c>
    </row>
    <row r="34" spans="1:15" ht="12.75" customHeight="1">
      <c r="A34" s="27" t="s">
        <v>24</v>
      </c>
      <c r="B34" s="35" t="e">
        <f>SUMIF(#REF!,#REF!,#REF!)</f>
        <v>#REF!</v>
      </c>
      <c r="C34" s="35" t="e">
        <f>SUMIF(#REF!,#REF!,#REF!)</f>
        <v>#REF!</v>
      </c>
      <c r="D34" s="36" t="e">
        <f>SUMIF(#REF!,#REF!,#REF!)</f>
        <v>#REF!</v>
      </c>
      <c r="E34" s="36" t="e">
        <f>SUMIF(#REF!,#REF!,#REF!)</f>
        <v>#REF!</v>
      </c>
      <c r="F34" s="36" t="e">
        <f>SUMIF(#REF!,#REF!,#REF!)</f>
        <v>#REF!</v>
      </c>
      <c r="G34" s="36" t="e">
        <f>SUMIF(#REF!,#REF!,#REF!)</f>
        <v>#REF!</v>
      </c>
      <c r="H34" s="78" t="e">
        <f>ROUND(#REF!,0)</f>
        <v>#REF!</v>
      </c>
      <c r="I34" s="78" t="e">
        <f>ROUND(#REF!,0)</f>
        <v>#REF!</v>
      </c>
      <c r="J34" s="78">
        <v>7501589</v>
      </c>
      <c r="K34" s="78">
        <v>7199049</v>
      </c>
      <c r="L34" s="78" t="e">
        <f>ROUND(#REF!,0)</f>
        <v>#REF!</v>
      </c>
      <c r="M34" s="78" t="e">
        <f>ROUND(#REF!,0)</f>
        <v>#REF!</v>
      </c>
      <c r="N34" s="78" t="e">
        <f t="shared" si="0"/>
        <v>#REF!</v>
      </c>
      <c r="O34" s="71" t="e">
        <f t="shared" si="1"/>
        <v>#REF!</v>
      </c>
    </row>
    <row r="35" spans="1:15" ht="12.75" customHeight="1">
      <c r="A35" s="27" t="s">
        <v>25</v>
      </c>
      <c r="B35" s="35" t="e">
        <f>SUMIF(#REF!,#REF!,#REF!)</f>
        <v>#REF!</v>
      </c>
      <c r="C35" s="35" t="e">
        <f>SUMIF(#REF!,#REF!,#REF!)</f>
        <v>#REF!</v>
      </c>
      <c r="D35" s="36" t="e">
        <f>SUMIF(#REF!,#REF!,#REF!)</f>
        <v>#REF!</v>
      </c>
      <c r="E35" s="36" t="e">
        <f>SUMIF(#REF!,#REF!,#REF!)</f>
        <v>#REF!</v>
      </c>
      <c r="F35" s="36" t="e">
        <f>SUMIF(#REF!,#REF!,#REF!)</f>
        <v>#REF!</v>
      </c>
      <c r="G35" s="36" t="e">
        <f>SUMIF(#REF!,#REF!,#REF!)</f>
        <v>#REF!</v>
      </c>
      <c r="H35" s="78" t="e">
        <f>ROUND(#REF!,0)</f>
        <v>#REF!</v>
      </c>
      <c r="I35" s="78" t="e">
        <f>ROUND(#REF!,0)</f>
        <v>#REF!</v>
      </c>
      <c r="J35" s="78">
        <v>760104</v>
      </c>
      <c r="K35" s="78">
        <v>742771</v>
      </c>
      <c r="L35" s="78" t="e">
        <f>ROUND(#REF!,0)</f>
        <v>#REF!</v>
      </c>
      <c r="M35" s="78" t="e">
        <f>ROUND(#REF!,0)</f>
        <v>#REF!</v>
      </c>
      <c r="N35" s="78" t="e">
        <f t="shared" si="0"/>
        <v>#REF!</v>
      </c>
      <c r="O35" s="71" t="e">
        <f t="shared" si="1"/>
        <v>#REF!</v>
      </c>
    </row>
    <row r="36" spans="1:15" ht="25.5">
      <c r="A36" s="32" t="s">
        <v>26</v>
      </c>
      <c r="B36" s="35" t="e">
        <f>SUMIF(#REF!,#REF!,#REF!)</f>
        <v>#REF!</v>
      </c>
      <c r="C36" s="35" t="e">
        <f>SUMIF(#REF!,#REF!,#REF!)</f>
        <v>#REF!</v>
      </c>
      <c r="D36" s="36" t="e">
        <f>SUMIF(#REF!,#REF!,#REF!)</f>
        <v>#REF!</v>
      </c>
      <c r="E36" s="36" t="e">
        <f>SUMIF(#REF!,#REF!,#REF!)</f>
        <v>#REF!</v>
      </c>
      <c r="F36" s="36" t="e">
        <f>SUMIF(#REF!,#REF!,#REF!)</f>
        <v>#REF!</v>
      </c>
      <c r="G36" s="36" t="e">
        <f>SUMIF(#REF!,#REF!,#REF!)</f>
        <v>#REF!</v>
      </c>
      <c r="H36" s="78" t="e">
        <f>ROUND(#REF!,0)</f>
        <v>#REF!</v>
      </c>
      <c r="I36" s="78" t="e">
        <f>ROUND(#REF!,0)</f>
        <v>#REF!</v>
      </c>
      <c r="J36" s="78">
        <v>191993</v>
      </c>
      <c r="K36" s="78">
        <v>156261</v>
      </c>
      <c r="L36" s="78" t="e">
        <f>ROUND(#REF!,0)</f>
        <v>#REF!</v>
      </c>
      <c r="M36" s="78" t="e">
        <f>ROUND(#REF!,0)</f>
        <v>#REF!</v>
      </c>
      <c r="N36" s="78" t="e">
        <f t="shared" si="0"/>
        <v>#REF!</v>
      </c>
      <c r="O36" s="71" t="e">
        <f t="shared" si="1"/>
        <v>#REF!</v>
      </c>
    </row>
    <row r="37" spans="1:15" ht="12.75" customHeight="1">
      <c r="A37" s="27" t="s">
        <v>27</v>
      </c>
      <c r="B37" s="35" t="e">
        <f>SUMIF(#REF!,#REF!,#REF!)</f>
        <v>#REF!</v>
      </c>
      <c r="C37" s="35" t="e">
        <f>SUMIF(#REF!,#REF!,#REF!)</f>
        <v>#REF!</v>
      </c>
      <c r="D37" s="36" t="e">
        <f>SUMIF(#REF!,#REF!,#REF!)</f>
        <v>#REF!</v>
      </c>
      <c r="E37" s="36" t="e">
        <f>SUMIF(#REF!,#REF!,#REF!)</f>
        <v>#REF!</v>
      </c>
      <c r="F37" s="36" t="e">
        <f>SUMIF(#REF!,#REF!,#REF!)</f>
        <v>#REF!</v>
      </c>
      <c r="G37" s="36" t="e">
        <f>SUMIF(#REF!,#REF!,#REF!)</f>
        <v>#REF!</v>
      </c>
      <c r="H37" s="78" t="e">
        <f>ROUND(#REF!,0)</f>
        <v>#REF!</v>
      </c>
      <c r="I37" s="78" t="e">
        <f>ROUND(#REF!,0)</f>
        <v>#REF!</v>
      </c>
      <c r="J37" s="78">
        <v>617137</v>
      </c>
      <c r="K37" s="78">
        <v>504272</v>
      </c>
      <c r="L37" s="78" t="e">
        <f>ROUND(#REF!,0)</f>
        <v>#REF!</v>
      </c>
      <c r="M37" s="78" t="e">
        <f>ROUND(#REF!,0)</f>
        <v>#REF!</v>
      </c>
      <c r="N37" s="78" t="e">
        <f t="shared" si="0"/>
        <v>#REF!</v>
      </c>
      <c r="O37" s="71" t="e">
        <f t="shared" si="1"/>
        <v>#REF!</v>
      </c>
    </row>
    <row r="38" spans="1:15" ht="12.75" customHeight="1">
      <c r="A38" s="27" t="s">
        <v>28</v>
      </c>
      <c r="B38" s="35" t="e">
        <f>SUMIF(#REF!,#REF!,#REF!)</f>
        <v>#REF!</v>
      </c>
      <c r="C38" s="35" t="e">
        <f>SUMIF(#REF!,#REF!,#REF!)</f>
        <v>#REF!</v>
      </c>
      <c r="D38" s="36" t="e">
        <f>SUMIF(#REF!,#REF!,#REF!)</f>
        <v>#REF!</v>
      </c>
      <c r="E38" s="36" t="e">
        <f>SUMIF(#REF!,#REF!,#REF!)</f>
        <v>#REF!</v>
      </c>
      <c r="F38" s="36" t="e">
        <f>SUMIF(#REF!,#REF!,#REF!)</f>
        <v>#REF!</v>
      </c>
      <c r="G38" s="36" t="e">
        <f>SUMIF(#REF!,#REF!,#REF!)</f>
        <v>#REF!</v>
      </c>
      <c r="H38" s="78" t="e">
        <f>ROUND(#REF!,0)</f>
        <v>#REF!</v>
      </c>
      <c r="I38" s="78" t="e">
        <f>ROUND(#REF!,0)</f>
        <v>#REF!</v>
      </c>
      <c r="J38" s="78">
        <v>10888951</v>
      </c>
      <c r="K38" s="78">
        <v>10888951</v>
      </c>
      <c r="L38" s="78" t="e">
        <f>ROUND(#REF!,0)</f>
        <v>#REF!</v>
      </c>
      <c r="M38" s="78" t="e">
        <f>ROUND(#REF!,0)</f>
        <v>#REF!</v>
      </c>
      <c r="N38" s="78" t="e">
        <f t="shared" si="0"/>
        <v>#REF!</v>
      </c>
      <c r="O38" s="71" t="e">
        <f t="shared" si="1"/>
        <v>#REF!</v>
      </c>
    </row>
    <row r="39" spans="1:15" ht="25.5" customHeight="1">
      <c r="A39" s="32" t="s">
        <v>29</v>
      </c>
      <c r="B39" s="35" t="e">
        <f>SUMIF(#REF!,#REF!,#REF!)</f>
        <v>#REF!</v>
      </c>
      <c r="C39" s="35" t="e">
        <f>SUMIF(#REF!,#REF!,#REF!)</f>
        <v>#REF!</v>
      </c>
      <c r="D39" s="36" t="e">
        <f>SUMIF(#REF!,#REF!,#REF!)</f>
        <v>#REF!</v>
      </c>
      <c r="E39" s="36" t="e">
        <f>SUMIF(#REF!,#REF!,#REF!)</f>
        <v>#REF!</v>
      </c>
      <c r="F39" s="36" t="e">
        <f>SUMIF(#REF!,#REF!,#REF!)</f>
        <v>#REF!</v>
      </c>
      <c r="G39" s="36" t="e">
        <f>SUMIF(#REF!,#REF!,#REF!)</f>
        <v>#REF!</v>
      </c>
      <c r="H39" s="78" t="e">
        <f>ROUND(#REF!,0)</f>
        <v>#REF!</v>
      </c>
      <c r="I39" s="78" t="e">
        <f>ROUND(#REF!,0)</f>
        <v>#REF!</v>
      </c>
      <c r="J39" s="78">
        <v>70659</v>
      </c>
      <c r="K39" s="78">
        <v>97195</v>
      </c>
      <c r="L39" s="78" t="e">
        <f>ROUND(#REF!,0)</f>
        <v>#REF!</v>
      </c>
      <c r="M39" s="78" t="e">
        <f>ROUND(#REF!,0)</f>
        <v>#REF!</v>
      </c>
      <c r="N39" s="78" t="e">
        <f t="shared" si="0"/>
        <v>#REF!</v>
      </c>
      <c r="O39" s="71" t="e">
        <f t="shared" si="1"/>
        <v>#REF!</v>
      </c>
    </row>
    <row r="40" spans="1:15" ht="12.75" customHeight="1">
      <c r="A40" s="27" t="s">
        <v>30</v>
      </c>
      <c r="B40" s="35" t="e">
        <f>SUMIF(#REF!,#REF!,#REF!)</f>
        <v>#REF!</v>
      </c>
      <c r="C40" s="35" t="e">
        <f>SUMIF(#REF!,#REF!,#REF!)</f>
        <v>#REF!</v>
      </c>
      <c r="D40" s="36" t="e">
        <f>SUMIF(#REF!,#REF!,#REF!)</f>
        <v>#REF!</v>
      </c>
      <c r="E40" s="36" t="e">
        <f>SUMIF(#REF!,#REF!,#REF!)</f>
        <v>#REF!</v>
      </c>
      <c r="F40" s="36" t="e">
        <f>SUMIF(#REF!,#REF!,#REF!)</f>
        <v>#REF!</v>
      </c>
      <c r="G40" s="36" t="e">
        <f>SUMIF(#REF!,#REF!,#REF!)</f>
        <v>#REF!</v>
      </c>
      <c r="H40" s="78" t="e">
        <f>ROUND(#REF!,0)</f>
        <v>#REF!</v>
      </c>
      <c r="I40" s="78" t="e">
        <f>ROUND(#REF!,0)</f>
        <v>#REF!</v>
      </c>
      <c r="J40" s="78">
        <v>18493</v>
      </c>
      <c r="K40" s="78">
        <v>0</v>
      </c>
      <c r="L40" s="78" t="e">
        <f>ROUND(#REF!,0)</f>
        <v>#REF!</v>
      </c>
      <c r="M40" s="78" t="e">
        <f>ROUND(#REF!,0)</f>
        <v>#REF!</v>
      </c>
      <c r="N40" s="78" t="e">
        <f t="shared" si="0"/>
        <v>#REF!</v>
      </c>
      <c r="O40" s="71" t="e">
        <f t="shared" si="1"/>
        <v>#REF!</v>
      </c>
    </row>
    <row r="41" spans="1:15" ht="12.75" customHeight="1">
      <c r="A41" s="27" t="s">
        <v>31</v>
      </c>
      <c r="B41" s="35" t="e">
        <f>SUMIF(#REF!,#REF!,#REF!)</f>
        <v>#REF!</v>
      </c>
      <c r="C41" s="35" t="e">
        <f>SUMIF(#REF!,#REF!,#REF!)</f>
        <v>#REF!</v>
      </c>
      <c r="D41" s="36" t="e">
        <f>SUMIF(#REF!,#REF!,#REF!)</f>
        <v>#REF!</v>
      </c>
      <c r="E41" s="36" t="e">
        <f>SUMIF(#REF!,#REF!,#REF!)</f>
        <v>#REF!</v>
      </c>
      <c r="F41" s="36" t="e">
        <f>SUMIF(#REF!,#REF!,#REF!)</f>
        <v>#REF!</v>
      </c>
      <c r="G41" s="36" t="e">
        <f>SUMIF(#REF!,#REF!,#REF!)</f>
        <v>#REF!</v>
      </c>
      <c r="H41" s="78" t="e">
        <f>ROUND(#REF!,0)</f>
        <v>#REF!</v>
      </c>
      <c r="I41" s="78" t="e">
        <f>ROUND(#REF!,0)</f>
        <v>#REF!</v>
      </c>
      <c r="J41" s="78">
        <v>159139</v>
      </c>
      <c r="K41" s="78">
        <v>144937</v>
      </c>
      <c r="L41" s="78" t="e">
        <f>ROUND(#REF!,0)</f>
        <v>#REF!</v>
      </c>
      <c r="M41" s="78" t="e">
        <f>ROUND(#REF!,0)</f>
        <v>#REF!</v>
      </c>
      <c r="N41" s="78" t="e">
        <f t="shared" si="0"/>
        <v>#REF!</v>
      </c>
      <c r="O41" s="71" t="e">
        <f t="shared" si="1"/>
        <v>#REF!</v>
      </c>
    </row>
    <row r="42" spans="1:15" ht="12.75" customHeight="1">
      <c r="A42" s="27" t="s">
        <v>32</v>
      </c>
      <c r="B42" s="35" t="e">
        <f>SUMIF(#REF!,#REF!,#REF!)</f>
        <v>#REF!</v>
      </c>
      <c r="C42" s="35" t="e">
        <f>SUMIF(#REF!,#REF!,#REF!)</f>
        <v>#REF!</v>
      </c>
      <c r="D42" s="36" t="e">
        <f>SUMIF(#REF!,#REF!,#REF!)</f>
        <v>#REF!</v>
      </c>
      <c r="E42" s="36" t="e">
        <f>SUMIF(#REF!,#REF!,#REF!)</f>
        <v>#REF!</v>
      </c>
      <c r="F42" s="36" t="e">
        <f>SUMIF(#REF!,#REF!,#REF!)</f>
        <v>#REF!</v>
      </c>
      <c r="G42" s="36" t="e">
        <f>SUMIF(#REF!,#REF!,#REF!)</f>
        <v>#REF!</v>
      </c>
      <c r="H42" s="78" t="e">
        <f>ROUND(#REF!,0)</f>
        <v>#REF!</v>
      </c>
      <c r="I42" s="78" t="e">
        <f>ROUND(#REF!,0)</f>
        <v>#REF!</v>
      </c>
      <c r="J42" s="78">
        <v>4089322</v>
      </c>
      <c r="K42" s="78">
        <v>5052865</v>
      </c>
      <c r="L42" s="78" t="e">
        <f>ROUND(#REF!,0)</f>
        <v>#REF!</v>
      </c>
      <c r="M42" s="78" t="e">
        <f>ROUND(#REF!,0)</f>
        <v>#REF!</v>
      </c>
      <c r="N42" s="78" t="e">
        <f t="shared" si="0"/>
        <v>#REF!</v>
      </c>
      <c r="O42" s="71" t="e">
        <f t="shared" si="1"/>
        <v>#REF!</v>
      </c>
    </row>
    <row r="43" spans="1:15" ht="15.75">
      <c r="A43" s="22" t="s">
        <v>33</v>
      </c>
      <c r="B43" s="39" t="e">
        <f t="shared" ref="B43:H43" si="4">SUM(B29:B42)</f>
        <v>#REF!</v>
      </c>
      <c r="C43" s="39" t="e">
        <f t="shared" si="4"/>
        <v>#REF!</v>
      </c>
      <c r="D43" s="39" t="e">
        <f t="shared" si="4"/>
        <v>#REF!</v>
      </c>
      <c r="E43" s="39" t="e">
        <f t="shared" si="4"/>
        <v>#REF!</v>
      </c>
      <c r="F43" s="39" t="e">
        <f t="shared" si="4"/>
        <v>#REF!</v>
      </c>
      <c r="G43" s="39" t="e">
        <f t="shared" si="4"/>
        <v>#REF!</v>
      </c>
      <c r="H43" s="80" t="e">
        <f t="shared" si="4"/>
        <v>#REF!</v>
      </c>
      <c r="I43" s="80" t="e">
        <f>SUM(I29:I42)</f>
        <v>#REF!</v>
      </c>
      <c r="J43" s="80">
        <v>170671815</v>
      </c>
      <c r="K43" s="80">
        <v>167709113</v>
      </c>
      <c r="L43" s="80" t="e">
        <f>SUM(L29:L42)</f>
        <v>#REF!</v>
      </c>
      <c r="M43" s="80" t="e">
        <f>SUM(M29:M42)</f>
        <v>#REF!</v>
      </c>
      <c r="N43" s="80" t="e">
        <f t="shared" si="0"/>
        <v>#REF!</v>
      </c>
      <c r="O43" s="70" t="e">
        <f t="shared" si="1"/>
        <v>#REF!</v>
      </c>
    </row>
    <row r="44" spans="1:15" ht="12.75" customHeight="1">
      <c r="A44" s="25" t="s">
        <v>34</v>
      </c>
      <c r="B44" s="37"/>
      <c r="C44" s="37"/>
      <c r="D44" s="36"/>
      <c r="E44" s="36"/>
      <c r="F44" s="36"/>
      <c r="G44" s="36"/>
      <c r="H44" s="78"/>
      <c r="I44" s="78"/>
      <c r="J44" s="78"/>
      <c r="K44" s="78"/>
      <c r="L44" s="78"/>
      <c r="M44" s="78"/>
      <c r="N44" s="78">
        <f t="shared" si="0"/>
        <v>0</v>
      </c>
      <c r="O44" s="71">
        <f t="shared" si="1"/>
        <v>0</v>
      </c>
    </row>
    <row r="45" spans="1:15" ht="12.75" customHeight="1">
      <c r="A45" s="27" t="s">
        <v>209</v>
      </c>
      <c r="B45" s="35"/>
      <c r="C45" s="35"/>
      <c r="D45" s="36"/>
      <c r="E45" s="36"/>
      <c r="F45" s="36"/>
      <c r="G45" s="36"/>
      <c r="H45" s="78"/>
      <c r="I45" s="78"/>
      <c r="J45" s="78"/>
      <c r="K45" s="78"/>
      <c r="L45" s="78"/>
      <c r="M45" s="78"/>
      <c r="N45" s="78">
        <f t="shared" si="0"/>
        <v>0</v>
      </c>
      <c r="O45" s="71">
        <f t="shared" si="1"/>
        <v>0</v>
      </c>
    </row>
    <row r="46" spans="1:15" ht="12.75" customHeight="1">
      <c r="A46" s="27" t="s">
        <v>35</v>
      </c>
      <c r="B46" s="35" t="e">
        <f>SUMIF(#REF!,#REF!,#REF!)</f>
        <v>#REF!</v>
      </c>
      <c r="C46" s="35" t="e">
        <f>SUMIF(#REF!,#REF!,#REF!)</f>
        <v>#REF!</v>
      </c>
      <c r="D46" s="36" t="e">
        <f>SUMIF(#REF!,#REF!,#REF!)</f>
        <v>#REF!</v>
      </c>
      <c r="E46" s="36" t="e">
        <f>SUMIF(#REF!,#REF!,#REF!)</f>
        <v>#REF!</v>
      </c>
      <c r="F46" s="36" t="e">
        <f>SUMIF(#REF!,#REF!,#REF!)</f>
        <v>#REF!</v>
      </c>
      <c r="G46" s="36" t="e">
        <f>SUMIF(#REF!,#REF!,#REF!)</f>
        <v>#REF!</v>
      </c>
      <c r="H46" s="78" t="e">
        <f>ROUND(#REF!,0)</f>
        <v>#REF!</v>
      </c>
      <c r="I46" s="78" t="e">
        <f>ROUND(#REF!,0)</f>
        <v>#REF!</v>
      </c>
      <c r="J46" s="78">
        <v>1000</v>
      </c>
      <c r="K46" s="78">
        <v>1000</v>
      </c>
      <c r="L46" s="78" t="e">
        <f>ROUND(#REF!,0)</f>
        <v>#REF!</v>
      </c>
      <c r="M46" s="78" t="e">
        <f>ROUND(#REF!,0)</f>
        <v>#REF!</v>
      </c>
      <c r="N46" s="78" t="e">
        <f t="shared" si="0"/>
        <v>#REF!</v>
      </c>
      <c r="O46" s="71" t="e">
        <f t="shared" si="1"/>
        <v>#REF!</v>
      </c>
    </row>
    <row r="47" spans="1:15" ht="12.75" customHeight="1">
      <c r="A47" s="27" t="s">
        <v>36</v>
      </c>
      <c r="B47" s="35" t="e">
        <f>SUMIF(#REF!,#REF!,#REF!)</f>
        <v>#REF!</v>
      </c>
      <c r="C47" s="35" t="e">
        <f>SUMIF(#REF!,#REF!,#REF!)</f>
        <v>#REF!</v>
      </c>
      <c r="D47" s="36" t="e">
        <f>SUMIF(#REF!,#REF!,#REF!)</f>
        <v>#REF!</v>
      </c>
      <c r="E47" s="36" t="e">
        <f>SUMIF(#REF!,#REF!,#REF!)</f>
        <v>#REF!</v>
      </c>
      <c r="F47" s="36" t="e">
        <f>SUMIF(#REF!,#REF!,#REF!)</f>
        <v>#REF!</v>
      </c>
      <c r="G47" s="36" t="e">
        <f>SUMIF(#REF!,#REF!,#REF!)</f>
        <v>#REF!</v>
      </c>
      <c r="H47" s="78" t="e">
        <f>ROUND(#REF!,0)</f>
        <v>#REF!</v>
      </c>
      <c r="I47" s="78" t="e">
        <f>ROUND(#REF!,0)</f>
        <v>#REF!</v>
      </c>
      <c r="J47" s="78">
        <v>0</v>
      </c>
      <c r="K47" s="78">
        <v>0</v>
      </c>
      <c r="L47" s="78" t="e">
        <f>ROUND(#REF!,0)</f>
        <v>#REF!</v>
      </c>
      <c r="M47" s="78" t="e">
        <f>ROUND(#REF!,0)</f>
        <v>#REF!</v>
      </c>
      <c r="N47" s="78" t="e">
        <f t="shared" si="0"/>
        <v>#REF!</v>
      </c>
      <c r="O47" s="71" t="e">
        <f t="shared" si="1"/>
        <v>#REF!</v>
      </c>
    </row>
    <row r="48" spans="1:15" ht="12.75" customHeight="1">
      <c r="A48" s="27" t="s">
        <v>37</v>
      </c>
      <c r="B48" s="35" t="e">
        <f>SUMIF(#REF!,#REF!,#REF!)</f>
        <v>#REF!</v>
      </c>
      <c r="C48" s="35" t="e">
        <f>SUMIF(#REF!,#REF!,#REF!)</f>
        <v>#REF!</v>
      </c>
      <c r="D48" s="36" t="e">
        <f>SUMIF(#REF!,#REF!,#REF!)</f>
        <v>#REF!</v>
      </c>
      <c r="E48" s="36" t="e">
        <f>SUMIF(#REF!,#REF!,#REF!)</f>
        <v>#REF!</v>
      </c>
      <c r="F48" s="36" t="e">
        <f>SUMIF(#REF!,#REF!,#REF!)</f>
        <v>#REF!</v>
      </c>
      <c r="G48" s="36" t="e">
        <f>SUMIF(#REF!,#REF!,#REF!)</f>
        <v>#REF!</v>
      </c>
      <c r="H48" s="78" t="e">
        <f>ROUND(#REF!,0)</f>
        <v>#REF!</v>
      </c>
      <c r="I48" s="78" t="e">
        <f>ROUND(#REF!,0)</f>
        <v>#REF!</v>
      </c>
      <c r="J48" s="78">
        <v>0</v>
      </c>
      <c r="K48" s="78">
        <v>0</v>
      </c>
      <c r="L48" s="78" t="e">
        <f>ROUND(#REF!,0)</f>
        <v>#REF!</v>
      </c>
      <c r="M48" s="78" t="e">
        <f>ROUND(#REF!,0)</f>
        <v>#REF!</v>
      </c>
      <c r="N48" s="78" t="e">
        <f t="shared" si="0"/>
        <v>#REF!</v>
      </c>
      <c r="O48" s="71" t="e">
        <f t="shared" si="1"/>
        <v>#REF!</v>
      </c>
    </row>
    <row r="49" spans="1:15" ht="28.5" customHeight="1">
      <c r="A49" s="32" t="s">
        <v>211</v>
      </c>
      <c r="B49" s="35"/>
      <c r="C49" s="35"/>
      <c r="D49" s="36"/>
      <c r="E49" s="36"/>
      <c r="F49" s="36"/>
      <c r="G49" s="36"/>
      <c r="H49" s="78"/>
      <c r="I49" s="78"/>
      <c r="J49" s="78"/>
      <c r="K49" s="78"/>
      <c r="L49" s="78"/>
      <c r="M49" s="78"/>
      <c r="N49" s="78">
        <f t="shared" si="0"/>
        <v>0</v>
      </c>
      <c r="O49" s="71">
        <f t="shared" si="1"/>
        <v>0</v>
      </c>
    </row>
    <row r="50" spans="1:15" ht="12.75" customHeight="1">
      <c r="A50" s="27" t="s">
        <v>38</v>
      </c>
      <c r="B50" s="35" t="e">
        <f>SUMIF(#REF!,#REF!,#REF!)</f>
        <v>#REF!</v>
      </c>
      <c r="C50" s="35" t="e">
        <f>SUMIF(#REF!,#REF!,#REF!)</f>
        <v>#REF!</v>
      </c>
      <c r="D50" s="36" t="e">
        <f>SUMIF(#REF!,#REF!,#REF!)</f>
        <v>#REF!</v>
      </c>
      <c r="E50" s="36" t="e">
        <f>SUMIF(#REF!,#REF!,#REF!)</f>
        <v>#REF!</v>
      </c>
      <c r="F50" s="36" t="e">
        <f>SUMIF(#REF!,#REF!,#REF!)</f>
        <v>#REF!</v>
      </c>
      <c r="G50" s="36" t="e">
        <f>SUMIF(#REF!,#REF!,#REF!)</f>
        <v>#REF!</v>
      </c>
      <c r="H50" s="78" t="e">
        <f>ROUND(#REF!,0)</f>
        <v>#REF!</v>
      </c>
      <c r="I50" s="78" t="e">
        <f>ROUND(#REF!,0)</f>
        <v>#REF!</v>
      </c>
      <c r="J50" s="78">
        <v>0</v>
      </c>
      <c r="K50" s="78">
        <v>0</v>
      </c>
      <c r="L50" s="78" t="e">
        <f>ROUND(#REF!,0)</f>
        <v>#REF!</v>
      </c>
      <c r="M50" s="78" t="e">
        <f>ROUND(#REF!,0)</f>
        <v>#REF!</v>
      </c>
      <c r="N50" s="78" t="e">
        <f t="shared" si="0"/>
        <v>#REF!</v>
      </c>
      <c r="O50" s="71" t="e">
        <f t="shared" si="1"/>
        <v>#REF!</v>
      </c>
    </row>
    <row r="51" spans="1:15" ht="12.75" customHeight="1">
      <c r="A51" s="27" t="s">
        <v>39</v>
      </c>
      <c r="B51" s="35" t="e">
        <f>SUMIF(#REF!,#REF!,#REF!)</f>
        <v>#REF!</v>
      </c>
      <c r="C51" s="35" t="e">
        <f>SUMIF(#REF!,#REF!,#REF!)</f>
        <v>#REF!</v>
      </c>
      <c r="D51" s="36" t="e">
        <f>SUMIF(#REF!,#REF!,#REF!)</f>
        <v>#REF!</v>
      </c>
      <c r="E51" s="36" t="e">
        <f>SUMIF(#REF!,#REF!,#REF!)</f>
        <v>#REF!</v>
      </c>
      <c r="F51" s="36" t="e">
        <f>SUMIF(#REF!,#REF!,#REF!)</f>
        <v>#REF!</v>
      </c>
      <c r="G51" s="36" t="e">
        <f>SUMIF(#REF!,#REF!,#REF!)</f>
        <v>#REF!</v>
      </c>
      <c r="H51" s="78" t="e">
        <f>ROUND(#REF!,0)</f>
        <v>#REF!</v>
      </c>
      <c r="I51" s="78" t="e">
        <f>ROUND(#REF!,0)</f>
        <v>#REF!</v>
      </c>
      <c r="J51" s="78">
        <v>13295</v>
      </c>
      <c r="K51" s="78">
        <v>13295</v>
      </c>
      <c r="L51" s="78" t="e">
        <f>ROUND(#REF!,0)</f>
        <v>#REF!</v>
      </c>
      <c r="M51" s="78" t="e">
        <f>ROUND(#REF!,0)</f>
        <v>#REF!</v>
      </c>
      <c r="N51" s="78" t="e">
        <f t="shared" si="0"/>
        <v>#REF!</v>
      </c>
      <c r="O51" s="71" t="e">
        <f t="shared" si="1"/>
        <v>#REF!</v>
      </c>
    </row>
    <row r="52" spans="1:15" ht="12.75" customHeight="1">
      <c r="A52" s="27" t="s">
        <v>210</v>
      </c>
      <c r="B52" s="35" t="e">
        <f>SUMIF(#REF!,#REF!,#REF!)</f>
        <v>#REF!</v>
      </c>
      <c r="C52" s="35" t="e">
        <f>SUMIF(#REF!,#REF!,#REF!)</f>
        <v>#REF!</v>
      </c>
      <c r="D52" s="36" t="e">
        <f>SUMIF(#REF!,#REF!,#REF!)</f>
        <v>#REF!</v>
      </c>
      <c r="E52" s="36" t="e">
        <f>SUMIF(#REF!,#REF!,#REF!)</f>
        <v>#REF!</v>
      </c>
      <c r="F52" s="36" t="e">
        <f>SUMIF(#REF!,#REF!,#REF!)</f>
        <v>#REF!</v>
      </c>
      <c r="G52" s="36" t="e">
        <f>SUMIF(#REF!,#REF!,#REF!)</f>
        <v>#REF!</v>
      </c>
      <c r="H52" s="78" t="e">
        <f>ROUND(#REF!,0)</f>
        <v>#REF!</v>
      </c>
      <c r="I52" s="78" t="e">
        <f>ROUND(#REF!,0)</f>
        <v>#REF!</v>
      </c>
      <c r="J52" s="78">
        <v>45898</v>
      </c>
      <c r="K52" s="78">
        <v>45898</v>
      </c>
      <c r="L52" s="78" t="e">
        <f>ROUND(#REF!,0)</f>
        <v>#REF!</v>
      </c>
      <c r="M52" s="78" t="e">
        <f>ROUND(#REF!,0)</f>
        <v>#REF!</v>
      </c>
      <c r="N52" s="78" t="e">
        <f t="shared" si="0"/>
        <v>#REF!</v>
      </c>
      <c r="O52" s="71" t="e">
        <f t="shared" si="1"/>
        <v>#REF!</v>
      </c>
    </row>
    <row r="53" spans="1:15" ht="15.75">
      <c r="A53" s="22" t="s">
        <v>40</v>
      </c>
      <c r="B53" s="39" t="e">
        <f t="shared" ref="B53:H53" si="5">SUM(B46:B52)</f>
        <v>#REF!</v>
      </c>
      <c r="C53" s="39" t="e">
        <f t="shared" si="5"/>
        <v>#REF!</v>
      </c>
      <c r="D53" s="39" t="e">
        <f t="shared" si="5"/>
        <v>#REF!</v>
      </c>
      <c r="E53" s="39" t="e">
        <f t="shared" si="5"/>
        <v>#REF!</v>
      </c>
      <c r="F53" s="39" t="e">
        <f t="shared" si="5"/>
        <v>#REF!</v>
      </c>
      <c r="G53" s="39" t="e">
        <f t="shared" si="5"/>
        <v>#REF!</v>
      </c>
      <c r="H53" s="80" t="e">
        <f t="shared" si="5"/>
        <v>#REF!</v>
      </c>
      <c r="I53" s="80" t="e">
        <f>SUM(I46:I52)</f>
        <v>#REF!</v>
      </c>
      <c r="J53" s="80">
        <v>60193</v>
      </c>
      <c r="K53" s="80">
        <v>60193</v>
      </c>
      <c r="L53" s="80" t="e">
        <f>SUM(L46:L52)</f>
        <v>#REF!</v>
      </c>
      <c r="M53" s="80" t="e">
        <f>SUM(M46:M52)</f>
        <v>#REF!</v>
      </c>
      <c r="N53" s="80" t="e">
        <f t="shared" si="0"/>
        <v>#REF!</v>
      </c>
      <c r="O53" s="70" t="e">
        <f t="shared" si="1"/>
        <v>#REF!</v>
      </c>
    </row>
    <row r="54" spans="1:15" ht="18">
      <c r="A54" s="20" t="s">
        <v>41</v>
      </c>
      <c r="B54" s="38" t="e">
        <f t="shared" ref="B54:H54" si="6">+B27+B43+B53</f>
        <v>#REF!</v>
      </c>
      <c r="C54" s="38" t="e">
        <f t="shared" si="6"/>
        <v>#REF!</v>
      </c>
      <c r="D54" s="38" t="e">
        <f t="shared" si="6"/>
        <v>#REF!</v>
      </c>
      <c r="E54" s="38" t="e">
        <f t="shared" si="6"/>
        <v>#REF!</v>
      </c>
      <c r="F54" s="38" t="e">
        <f t="shared" si="6"/>
        <v>#REF!</v>
      </c>
      <c r="G54" s="38" t="e">
        <f t="shared" si="6"/>
        <v>#REF!</v>
      </c>
      <c r="H54" s="79" t="e">
        <f t="shared" si="6"/>
        <v>#REF!</v>
      </c>
      <c r="I54" s="79" t="e">
        <f>+I27+I43+I53</f>
        <v>#REF!</v>
      </c>
      <c r="J54" s="79">
        <v>171142081</v>
      </c>
      <c r="K54" s="79">
        <v>168082467</v>
      </c>
      <c r="L54" s="79" t="e">
        <f>+L27+L43+L53</f>
        <v>#REF!</v>
      </c>
      <c r="M54" s="79" t="e">
        <f>+M27+M43+M53</f>
        <v>#REF!</v>
      </c>
      <c r="N54" s="79" t="e">
        <f t="shared" si="0"/>
        <v>#REF!</v>
      </c>
      <c r="O54" s="73" t="e">
        <f t="shared" si="1"/>
        <v>#REF!</v>
      </c>
    </row>
    <row r="55" spans="1:15">
      <c r="A55" s="25"/>
      <c r="B55" s="37"/>
      <c r="C55" s="37"/>
      <c r="D55" s="36"/>
      <c r="E55" s="36"/>
      <c r="F55" s="36"/>
      <c r="G55" s="36"/>
      <c r="H55" s="78"/>
      <c r="I55" s="78"/>
      <c r="J55" s="78"/>
      <c r="K55" s="78"/>
      <c r="L55" s="78"/>
      <c r="M55" s="78"/>
      <c r="N55" s="78">
        <f t="shared" si="0"/>
        <v>0</v>
      </c>
      <c r="O55" s="71">
        <f t="shared" si="1"/>
        <v>0</v>
      </c>
    </row>
    <row r="56" spans="1:15">
      <c r="A56" s="25"/>
      <c r="B56" s="37"/>
      <c r="C56" s="37"/>
      <c r="D56" s="36"/>
      <c r="E56" s="36"/>
      <c r="F56" s="36"/>
      <c r="G56" s="36"/>
      <c r="H56" s="78"/>
      <c r="I56" s="78"/>
      <c r="J56" s="78"/>
      <c r="K56" s="78"/>
      <c r="L56" s="78"/>
      <c r="M56" s="78"/>
      <c r="N56" s="78">
        <f t="shared" si="0"/>
        <v>0</v>
      </c>
      <c r="O56" s="71">
        <f t="shared" si="1"/>
        <v>0</v>
      </c>
    </row>
    <row r="57" spans="1:15">
      <c r="A57" s="25"/>
      <c r="B57" s="37"/>
      <c r="C57" s="37"/>
      <c r="D57" s="36"/>
      <c r="E57" s="36"/>
      <c r="F57" s="36"/>
      <c r="G57" s="36"/>
      <c r="H57" s="78"/>
      <c r="I57" s="78"/>
      <c r="J57" s="78"/>
      <c r="K57" s="78"/>
      <c r="L57" s="78"/>
      <c r="M57" s="78"/>
      <c r="N57" s="78">
        <f t="shared" si="0"/>
        <v>0</v>
      </c>
      <c r="O57" s="71">
        <f t="shared" si="1"/>
        <v>0</v>
      </c>
    </row>
    <row r="58" spans="1:15" ht="12.75" customHeight="1">
      <c r="A58" s="25" t="s">
        <v>42</v>
      </c>
      <c r="B58" s="37"/>
      <c r="C58" s="35"/>
      <c r="D58" s="36"/>
      <c r="E58" s="36"/>
      <c r="F58" s="36"/>
      <c r="G58" s="36"/>
      <c r="H58" s="78"/>
      <c r="I58" s="78"/>
      <c r="J58" s="78"/>
      <c r="K58" s="78"/>
      <c r="L58" s="78"/>
      <c r="M58" s="78"/>
      <c r="N58" s="78">
        <f t="shared" si="0"/>
        <v>0</v>
      </c>
      <c r="O58" s="71">
        <f t="shared" si="1"/>
        <v>0</v>
      </c>
    </row>
    <row r="59" spans="1:15" ht="12.75" customHeight="1">
      <c r="A59" s="25" t="s">
        <v>43</v>
      </c>
      <c r="B59" s="37"/>
      <c r="C59" s="35"/>
      <c r="D59" s="36"/>
      <c r="E59" s="36"/>
      <c r="F59" s="36"/>
      <c r="G59" s="36"/>
      <c r="H59" s="78"/>
      <c r="I59" s="78"/>
      <c r="J59" s="78"/>
      <c r="K59" s="78"/>
      <c r="L59" s="78"/>
      <c r="M59" s="78"/>
      <c r="N59" s="78">
        <f t="shared" si="0"/>
        <v>0</v>
      </c>
      <c r="O59" s="71">
        <f t="shared" si="1"/>
        <v>0</v>
      </c>
    </row>
    <row r="60" spans="1:15" ht="12.75" customHeight="1">
      <c r="A60" s="27" t="s">
        <v>212</v>
      </c>
      <c r="B60" s="35" t="e">
        <f>SUMIF(#REF!,#REF!,#REF!)</f>
        <v>#REF!</v>
      </c>
      <c r="C60" s="35" t="e">
        <f>SUMIF(#REF!,#REF!,#REF!)</f>
        <v>#REF!</v>
      </c>
      <c r="D60" s="36" t="e">
        <f>SUMIF(#REF!,#REF!,#REF!)</f>
        <v>#REF!</v>
      </c>
      <c r="E60" s="36" t="e">
        <f>SUMIF(#REF!,#REF!,#REF!)</f>
        <v>#REF!</v>
      </c>
      <c r="F60" s="36" t="e">
        <f>SUMIF(#REF!,#REF!,#REF!)</f>
        <v>#REF!</v>
      </c>
      <c r="G60" s="36" t="e">
        <f>SUMIF(#REF!,#REF!,#REF!)</f>
        <v>#REF!</v>
      </c>
      <c r="H60" s="78" t="e">
        <f>ROUND(#REF!,0)</f>
        <v>#REF!</v>
      </c>
      <c r="I60" s="78" t="e">
        <f>ROUND(#REF!,0)</f>
        <v>#REF!</v>
      </c>
      <c r="J60" s="78">
        <v>36393</v>
      </c>
      <c r="K60" s="78">
        <v>26646</v>
      </c>
      <c r="L60" s="78" t="e">
        <f>ROUND(#REF!,0)</f>
        <v>#REF!</v>
      </c>
      <c r="M60" s="78" t="e">
        <f>ROUND(#REF!,0)</f>
        <v>#REF!</v>
      </c>
      <c r="N60" s="78" t="e">
        <f t="shared" si="0"/>
        <v>#REF!</v>
      </c>
      <c r="O60" s="71" t="e">
        <f t="shared" si="1"/>
        <v>#REF!</v>
      </c>
    </row>
    <row r="61" spans="1:15" ht="12.75" customHeight="1">
      <c r="A61" s="27" t="s">
        <v>213</v>
      </c>
      <c r="B61" s="35" t="e">
        <f>SUMIF(#REF!,#REF!,#REF!)</f>
        <v>#REF!</v>
      </c>
      <c r="C61" s="35" t="e">
        <f>SUMIF(#REF!,#REF!,#REF!)</f>
        <v>#REF!</v>
      </c>
      <c r="D61" s="36" t="e">
        <f>SUMIF(#REF!,#REF!,#REF!)</f>
        <v>#REF!</v>
      </c>
      <c r="E61" s="36" t="e">
        <f>SUMIF(#REF!,#REF!,#REF!)</f>
        <v>#REF!</v>
      </c>
      <c r="F61" s="36" t="e">
        <f>SUMIF(#REF!,#REF!,#REF!)</f>
        <v>#REF!</v>
      </c>
      <c r="G61" s="36" t="e">
        <f>SUMIF(#REF!,#REF!,#REF!)</f>
        <v>#REF!</v>
      </c>
      <c r="H61" s="78" t="e">
        <f>ROUND(#REF!,0)</f>
        <v>#REF!</v>
      </c>
      <c r="I61" s="78" t="e">
        <f>ROUND(#REF!,0)</f>
        <v>#REF!</v>
      </c>
      <c r="J61" s="78">
        <v>94731</v>
      </c>
      <c r="K61" s="78">
        <v>76513</v>
      </c>
      <c r="L61" s="78" t="e">
        <f>ROUND(#REF!,0)</f>
        <v>#REF!</v>
      </c>
      <c r="M61" s="78" t="e">
        <f>ROUND(#REF!,0)</f>
        <v>#REF!</v>
      </c>
      <c r="N61" s="78" t="e">
        <f t="shared" si="0"/>
        <v>#REF!</v>
      </c>
      <c r="O61" s="71" t="e">
        <f t="shared" si="1"/>
        <v>#REF!</v>
      </c>
    </row>
    <row r="62" spans="1:15" ht="12.75" customHeight="1">
      <c r="A62" s="27" t="s">
        <v>214</v>
      </c>
      <c r="B62" s="35" t="e">
        <f>SUMIF(#REF!,#REF!,#REF!)</f>
        <v>#REF!</v>
      </c>
      <c r="C62" s="35" t="e">
        <f>SUMIF(#REF!,#REF!,#REF!)</f>
        <v>#REF!</v>
      </c>
      <c r="D62" s="36" t="e">
        <f>SUMIF(#REF!,#REF!,#REF!)</f>
        <v>#REF!</v>
      </c>
      <c r="E62" s="36" t="e">
        <f>SUMIF(#REF!,#REF!,#REF!)</f>
        <v>#REF!</v>
      </c>
      <c r="F62" s="36" t="e">
        <f>SUMIF(#REF!,#REF!,#REF!)</f>
        <v>#REF!</v>
      </c>
      <c r="G62" s="36" t="e">
        <f>SUMIF(#REF!,#REF!,#REF!)</f>
        <v>#REF!</v>
      </c>
      <c r="H62" s="78" t="e">
        <f>ROUND(#REF!,0)</f>
        <v>#REF!</v>
      </c>
      <c r="I62" s="78" t="e">
        <f>ROUND(#REF!,0)</f>
        <v>#REF!</v>
      </c>
      <c r="J62" s="78">
        <v>824364</v>
      </c>
      <c r="K62" s="78">
        <v>0</v>
      </c>
      <c r="L62" s="78" t="e">
        <f>ROUND(#REF!,0)</f>
        <v>#REF!</v>
      </c>
      <c r="M62" s="78" t="e">
        <f>ROUND(#REF!,0)</f>
        <v>#REF!</v>
      </c>
      <c r="N62" s="78" t="e">
        <f t="shared" si="0"/>
        <v>#REF!</v>
      </c>
      <c r="O62" s="71" t="e">
        <f t="shared" si="1"/>
        <v>#REF!</v>
      </c>
    </row>
    <row r="63" spans="1:15" ht="12.75" customHeight="1">
      <c r="A63" s="27" t="s">
        <v>215</v>
      </c>
      <c r="B63" s="35" t="e">
        <f>SUMIF(#REF!,#REF!,#REF!)</f>
        <v>#REF!</v>
      </c>
      <c r="C63" s="35" t="e">
        <f>SUMIF(#REF!,#REF!,#REF!)</f>
        <v>#REF!</v>
      </c>
      <c r="D63" s="36" t="e">
        <f>SUMIF(#REF!,#REF!,#REF!)</f>
        <v>#REF!</v>
      </c>
      <c r="E63" s="36" t="e">
        <f>SUMIF(#REF!,#REF!,#REF!)</f>
        <v>#REF!</v>
      </c>
      <c r="F63" s="36" t="e">
        <f>SUMIF(#REF!,#REF!,#REF!)</f>
        <v>#REF!</v>
      </c>
      <c r="G63" s="36" t="e">
        <f>SUMIF(#REF!,#REF!,#REF!)</f>
        <v>#REF!</v>
      </c>
      <c r="H63" s="78" t="e">
        <f>ROUND(#REF!,0)</f>
        <v>#REF!</v>
      </c>
      <c r="I63" s="78" t="e">
        <f>ROUND(#REF!,0)</f>
        <v>#REF!</v>
      </c>
      <c r="J63" s="78">
        <v>0</v>
      </c>
      <c r="K63" s="78">
        <v>0</v>
      </c>
      <c r="L63" s="78" t="e">
        <f>ROUND(#REF!,0)</f>
        <v>#REF!</v>
      </c>
      <c r="M63" s="78" t="e">
        <f>ROUND(#REF!,0)</f>
        <v>#REF!</v>
      </c>
      <c r="N63" s="78" t="e">
        <f t="shared" si="0"/>
        <v>#REF!</v>
      </c>
      <c r="O63" s="71" t="e">
        <f t="shared" si="1"/>
        <v>#REF!</v>
      </c>
    </row>
    <row r="64" spans="1:15" ht="15.75">
      <c r="A64" s="22" t="s">
        <v>44</v>
      </c>
      <c r="B64" s="39" t="e">
        <f t="shared" ref="B64:H64" si="7">SUM(B60:B63)</f>
        <v>#REF!</v>
      </c>
      <c r="C64" s="39" t="e">
        <f t="shared" si="7"/>
        <v>#REF!</v>
      </c>
      <c r="D64" s="39" t="e">
        <f t="shared" si="7"/>
        <v>#REF!</v>
      </c>
      <c r="E64" s="39" t="e">
        <f t="shared" si="7"/>
        <v>#REF!</v>
      </c>
      <c r="F64" s="39" t="e">
        <f t="shared" si="7"/>
        <v>#REF!</v>
      </c>
      <c r="G64" s="39" t="e">
        <f t="shared" si="7"/>
        <v>#REF!</v>
      </c>
      <c r="H64" s="80" t="e">
        <f t="shared" si="7"/>
        <v>#REF!</v>
      </c>
      <c r="I64" s="80" t="e">
        <f>SUM(I60:I63)</f>
        <v>#REF!</v>
      </c>
      <c r="J64" s="80">
        <v>955488</v>
      </c>
      <c r="K64" s="80">
        <v>103159</v>
      </c>
      <c r="L64" s="80" t="e">
        <f>SUM(L60:L63)</f>
        <v>#REF!</v>
      </c>
      <c r="M64" s="80" t="e">
        <f>SUM(M60:M63)</f>
        <v>#REF!</v>
      </c>
      <c r="N64" s="80" t="e">
        <f t="shared" si="0"/>
        <v>#REF!</v>
      </c>
      <c r="O64" s="70" t="e">
        <f t="shared" si="1"/>
        <v>#REF!</v>
      </c>
    </row>
    <row r="65" spans="1:15">
      <c r="A65" s="26"/>
      <c r="B65" s="35"/>
      <c r="C65" s="35"/>
      <c r="D65" s="36"/>
      <c r="E65" s="36"/>
      <c r="F65" s="36"/>
      <c r="G65" s="36"/>
      <c r="H65" s="78"/>
      <c r="I65" s="78"/>
      <c r="J65" s="78"/>
      <c r="K65" s="78"/>
      <c r="L65" s="78"/>
      <c r="M65" s="78"/>
      <c r="N65" s="78">
        <f t="shared" si="0"/>
        <v>0</v>
      </c>
      <c r="O65" s="71">
        <f t="shared" si="1"/>
        <v>0</v>
      </c>
    </row>
    <row r="66" spans="1:15" ht="30.75" customHeight="1">
      <c r="A66" s="31" t="s">
        <v>216</v>
      </c>
      <c r="B66" s="37"/>
      <c r="C66" s="35"/>
      <c r="D66" s="36"/>
      <c r="E66" s="36"/>
      <c r="F66" s="36"/>
      <c r="G66" s="36"/>
      <c r="H66" s="78"/>
      <c r="I66" s="78"/>
      <c r="J66" s="78"/>
      <c r="K66" s="78"/>
      <c r="L66" s="78"/>
      <c r="M66" s="78"/>
      <c r="N66" s="78">
        <f t="shared" si="0"/>
        <v>0</v>
      </c>
      <c r="O66" s="71">
        <f t="shared" si="1"/>
        <v>0</v>
      </c>
    </row>
    <row r="67" spans="1:15" ht="12.75" customHeight="1">
      <c r="A67" s="27" t="s">
        <v>45</v>
      </c>
      <c r="B67" s="35" t="e">
        <f>SUMIF(#REF!,#REF!,#REF!)</f>
        <v>#REF!</v>
      </c>
      <c r="C67" s="35" t="e">
        <f>SUMIF(#REF!,#REF!,#REF!)</f>
        <v>#REF!</v>
      </c>
      <c r="D67" s="36" t="e">
        <f>SUMIF(#REF!,#REF!,#REF!)</f>
        <v>#REF!</v>
      </c>
      <c r="E67" s="36" t="e">
        <f>SUMIF(#REF!,#REF!,#REF!)</f>
        <v>#REF!</v>
      </c>
      <c r="F67" s="36" t="e">
        <f>SUMIF(#REF!,#REF!,#REF!)</f>
        <v>#REF!</v>
      </c>
      <c r="G67" s="36" t="e">
        <f>SUMIF(#REF!,#REF!,#REF!)</f>
        <v>#REF!</v>
      </c>
      <c r="H67" s="78" t="e">
        <f>ROUND(#REF!,0)</f>
        <v>#REF!</v>
      </c>
      <c r="I67" s="78" t="e">
        <f>ROUND(#REF!,0)</f>
        <v>#REF!</v>
      </c>
      <c r="J67" s="78">
        <v>1640076</v>
      </c>
      <c r="K67" s="78">
        <v>1783958</v>
      </c>
      <c r="L67" s="78" t="e">
        <f>ROUND(#REF!,0)</f>
        <v>#REF!</v>
      </c>
      <c r="M67" s="78" t="e">
        <f>ROUND(#REF!,0)</f>
        <v>#REF!</v>
      </c>
      <c r="N67" s="78" t="e">
        <f t="shared" si="0"/>
        <v>#REF!</v>
      </c>
      <c r="O67" s="71" t="e">
        <f t="shared" si="1"/>
        <v>#REF!</v>
      </c>
    </row>
    <row r="68" spans="1:15" ht="12.75" customHeight="1">
      <c r="A68" s="27" t="s">
        <v>46</v>
      </c>
      <c r="B68" s="35" t="e">
        <f>SUMIF(#REF!,#REF!,#REF!)</f>
        <v>#REF!</v>
      </c>
      <c r="C68" s="35" t="e">
        <f>SUMIF(#REF!,#REF!,#REF!)</f>
        <v>#REF!</v>
      </c>
      <c r="D68" s="36" t="e">
        <f>SUMIF(#REF!,#REF!,#REF!)</f>
        <v>#REF!</v>
      </c>
      <c r="E68" s="36" t="e">
        <f>SUMIF(#REF!,#REF!,#REF!)</f>
        <v>#REF!</v>
      </c>
      <c r="F68" s="36" t="e">
        <f>SUMIF(#REF!,#REF!,#REF!)</f>
        <v>#REF!</v>
      </c>
      <c r="G68" s="36" t="e">
        <f>SUMIF(#REF!,#REF!,#REF!)</f>
        <v>#REF!</v>
      </c>
      <c r="H68" s="78" t="e">
        <f>ROUND(#REF!,0)</f>
        <v>#REF!</v>
      </c>
      <c r="I68" s="78" t="e">
        <f>ROUND(#REF!,0)</f>
        <v>#REF!</v>
      </c>
      <c r="J68" s="78">
        <v>0</v>
      </c>
      <c r="K68" s="78">
        <v>0</v>
      </c>
      <c r="L68" s="78" t="e">
        <f>ROUND(#REF!,0)</f>
        <v>#REF!</v>
      </c>
      <c r="M68" s="78" t="e">
        <f>ROUND(#REF!,0)</f>
        <v>#REF!</v>
      </c>
      <c r="N68" s="78" t="e">
        <f t="shared" si="0"/>
        <v>#REF!</v>
      </c>
      <c r="O68" s="71" t="e">
        <f t="shared" si="1"/>
        <v>#REF!</v>
      </c>
    </row>
    <row r="69" spans="1:15" ht="12.75" customHeight="1">
      <c r="A69" s="27" t="s">
        <v>47</v>
      </c>
      <c r="B69" s="35" t="e">
        <f>SUMIF(#REF!,#REF!,#REF!)</f>
        <v>#REF!</v>
      </c>
      <c r="C69" s="35" t="e">
        <f>SUMIF(#REF!,#REF!,#REF!)</f>
        <v>#REF!</v>
      </c>
      <c r="D69" s="36" t="e">
        <f>SUMIF(#REF!,#REF!,#REF!)</f>
        <v>#REF!</v>
      </c>
      <c r="E69" s="36" t="e">
        <f>SUMIF(#REF!,#REF!,#REF!)</f>
        <v>#REF!</v>
      </c>
      <c r="F69" s="36" t="e">
        <f>SUMIF(#REF!,#REF!,#REF!)</f>
        <v>#REF!</v>
      </c>
      <c r="G69" s="36" t="e">
        <f>SUMIF(#REF!,#REF!,#REF!)</f>
        <v>#REF!</v>
      </c>
      <c r="H69" s="78" t="e">
        <f>ROUND(#REF!,0)</f>
        <v>#REF!</v>
      </c>
      <c r="I69" s="78" t="e">
        <f>ROUND(#REF!,0)</f>
        <v>#REF!</v>
      </c>
      <c r="J69" s="78">
        <v>2625</v>
      </c>
      <c r="K69" s="78">
        <v>0</v>
      </c>
      <c r="L69" s="78" t="e">
        <f>ROUND(#REF!,0)</f>
        <v>#REF!</v>
      </c>
      <c r="M69" s="78" t="e">
        <f>ROUND(#REF!,0)</f>
        <v>#REF!</v>
      </c>
      <c r="N69" s="78" t="e">
        <f t="shared" si="0"/>
        <v>#REF!</v>
      </c>
      <c r="O69" s="71" t="e">
        <f t="shared" si="1"/>
        <v>#REF!</v>
      </c>
    </row>
    <row r="70" spans="1:15" ht="12.75" customHeight="1">
      <c r="A70" s="27" t="s">
        <v>48</v>
      </c>
      <c r="B70" s="35" t="e">
        <f>SUMIF(#REF!,#REF!,#REF!)</f>
        <v>#REF!</v>
      </c>
      <c r="C70" s="35" t="e">
        <f>SUMIF(#REF!,#REF!,#REF!)</f>
        <v>#REF!</v>
      </c>
      <c r="D70" s="36" t="e">
        <f>SUMIF(#REF!,#REF!,#REF!)</f>
        <v>#REF!</v>
      </c>
      <c r="E70" s="36" t="e">
        <f>SUMIF(#REF!,#REF!,#REF!)</f>
        <v>#REF!</v>
      </c>
      <c r="F70" s="36" t="e">
        <f>SUMIF(#REF!,#REF!,#REF!)</f>
        <v>#REF!</v>
      </c>
      <c r="G70" s="36" t="e">
        <f>SUMIF(#REF!,#REF!,#REF!)</f>
        <v>#REF!</v>
      </c>
      <c r="H70" s="78" t="e">
        <f>ROUND(#REF!,0)</f>
        <v>#REF!</v>
      </c>
      <c r="I70" s="78" t="e">
        <f>ROUND(#REF!,0)</f>
        <v>#REF!</v>
      </c>
      <c r="J70" s="78">
        <v>5626642</v>
      </c>
      <c r="K70" s="78">
        <v>473641</v>
      </c>
      <c r="L70" s="78" t="e">
        <f>ROUND(#REF!,0)</f>
        <v>#REF!</v>
      </c>
      <c r="M70" s="78" t="e">
        <f>ROUND(#REF!,0)</f>
        <v>#REF!</v>
      </c>
      <c r="N70" s="78" t="e">
        <f t="shared" si="0"/>
        <v>#REF!</v>
      </c>
      <c r="O70" s="71" t="e">
        <f t="shared" si="1"/>
        <v>#REF!</v>
      </c>
    </row>
    <row r="71" spans="1:15" ht="12.75" customHeight="1">
      <c r="A71" s="27" t="s">
        <v>49</v>
      </c>
      <c r="B71" s="35" t="e">
        <f>SUMIF(#REF!,#REF!,#REF!)</f>
        <v>#REF!</v>
      </c>
      <c r="C71" s="35" t="e">
        <f>SUMIF(#REF!,#REF!,#REF!)</f>
        <v>#REF!</v>
      </c>
      <c r="D71" s="36" t="e">
        <f>SUMIF(#REF!,#REF!,#REF!)</f>
        <v>#REF!</v>
      </c>
      <c r="E71" s="36" t="e">
        <f>SUMIF(#REF!,#REF!,#REF!)</f>
        <v>#REF!</v>
      </c>
      <c r="F71" s="36" t="e">
        <f>SUMIF(#REF!,#REF!,#REF!)</f>
        <v>#REF!</v>
      </c>
      <c r="G71" s="36" t="e">
        <f>SUMIF(#REF!,#REF!,#REF!)</f>
        <v>#REF!</v>
      </c>
      <c r="H71" s="78" t="e">
        <f>ROUND(#REF!,0)</f>
        <v>#REF!</v>
      </c>
      <c r="I71" s="78" t="e">
        <f>ROUND(#REF!,0)</f>
        <v>#REF!</v>
      </c>
      <c r="J71" s="78">
        <v>2285710</v>
      </c>
      <c r="K71" s="78">
        <v>1885483</v>
      </c>
      <c r="L71" s="78" t="e">
        <f>ROUND(#REF!,0)</f>
        <v>#REF!</v>
      </c>
      <c r="M71" s="78" t="e">
        <f>ROUND(#REF!,0)</f>
        <v>#REF!</v>
      </c>
      <c r="N71" s="78" t="e">
        <f t="shared" si="0"/>
        <v>#REF!</v>
      </c>
      <c r="O71" s="71" t="e">
        <f t="shared" si="1"/>
        <v>#REF!</v>
      </c>
    </row>
    <row r="72" spans="1:15" ht="12.75" customHeight="1">
      <c r="A72" s="27" t="s">
        <v>50</v>
      </c>
      <c r="B72" s="35" t="e">
        <f>SUMIF(#REF!,#REF!,#REF!)</f>
        <v>#REF!</v>
      </c>
      <c r="C72" s="35" t="e">
        <f>SUMIF(#REF!,#REF!,#REF!)</f>
        <v>#REF!</v>
      </c>
      <c r="D72" s="36" t="e">
        <f>SUMIF(#REF!,#REF!,#REF!)</f>
        <v>#REF!</v>
      </c>
      <c r="E72" s="36" t="e">
        <f>SUMIF(#REF!,#REF!,#REF!)</f>
        <v>#REF!</v>
      </c>
      <c r="F72" s="36" t="e">
        <f>SUMIF(#REF!,#REF!,#REF!)</f>
        <v>#REF!</v>
      </c>
      <c r="G72" s="36" t="e">
        <f>SUMIF(#REF!,#REF!,#REF!)</f>
        <v>#REF!</v>
      </c>
      <c r="H72" s="78" t="e">
        <f>ROUND(#REF!,0)</f>
        <v>#REF!</v>
      </c>
      <c r="I72" s="78" t="e">
        <f>ROUND(#REF!,0)</f>
        <v>#REF!</v>
      </c>
      <c r="J72" s="78">
        <v>485731</v>
      </c>
      <c r="K72" s="78">
        <v>449014</v>
      </c>
      <c r="L72" s="78" t="e">
        <f>ROUND(#REF!,0)</f>
        <v>#REF!</v>
      </c>
      <c r="M72" s="78" t="e">
        <f>ROUND(#REF!,0)</f>
        <v>#REF!</v>
      </c>
      <c r="N72" s="78" t="e">
        <f t="shared" si="0"/>
        <v>#REF!</v>
      </c>
      <c r="O72" s="71" t="e">
        <f t="shared" si="1"/>
        <v>#REF!</v>
      </c>
    </row>
    <row r="73" spans="1:15" ht="12.75" customHeight="1">
      <c r="A73" s="27" t="s">
        <v>51</v>
      </c>
      <c r="B73" s="35" t="e">
        <f>SUMIF(#REF!,#REF!,#REF!)</f>
        <v>#REF!</v>
      </c>
      <c r="C73" s="35" t="e">
        <f>SUMIF(#REF!,#REF!,#REF!)</f>
        <v>#REF!</v>
      </c>
      <c r="D73" s="36" t="e">
        <f>SUMIF(#REF!,#REF!,#REF!)</f>
        <v>#REF!</v>
      </c>
      <c r="E73" s="36" t="e">
        <f>SUMIF(#REF!,#REF!,#REF!)</f>
        <v>#REF!</v>
      </c>
      <c r="F73" s="36" t="e">
        <f>SUMIF(#REF!,#REF!,#REF!)</f>
        <v>#REF!</v>
      </c>
      <c r="G73" s="36" t="e">
        <f>SUMIF(#REF!,#REF!,#REF!)</f>
        <v>#REF!</v>
      </c>
      <c r="H73" s="78" t="e">
        <f>ROUND(#REF!,0)</f>
        <v>#REF!</v>
      </c>
      <c r="I73" s="78" t="e">
        <f>ROUND(#REF!,0)</f>
        <v>#REF!</v>
      </c>
      <c r="J73" s="78">
        <v>0</v>
      </c>
      <c r="K73" s="78">
        <v>0</v>
      </c>
      <c r="L73" s="78" t="e">
        <f>ROUND(#REF!,0)</f>
        <v>#REF!</v>
      </c>
      <c r="M73" s="78" t="e">
        <f>ROUND(#REF!,0)</f>
        <v>#REF!</v>
      </c>
      <c r="N73" s="78" t="e">
        <f t="shared" si="0"/>
        <v>#REF!</v>
      </c>
      <c r="O73" s="71" t="e">
        <f t="shared" si="1"/>
        <v>#REF!</v>
      </c>
    </row>
    <row r="74" spans="1:15" ht="12.75" customHeight="1">
      <c r="A74" s="27" t="s">
        <v>52</v>
      </c>
      <c r="B74" s="35" t="e">
        <f>SUMIF(#REF!,#REF!,#REF!)</f>
        <v>#REF!</v>
      </c>
      <c r="C74" s="35" t="e">
        <f>SUMIF(#REF!,#REF!,#REF!)</f>
        <v>#REF!</v>
      </c>
      <c r="D74" s="36" t="e">
        <f>SUMIF(#REF!,#REF!,#REF!)</f>
        <v>#REF!</v>
      </c>
      <c r="E74" s="36" t="e">
        <f>SUMIF(#REF!,#REF!,#REF!)</f>
        <v>#REF!</v>
      </c>
      <c r="F74" s="36" t="e">
        <f>SUMIF(#REF!,#REF!,#REF!)</f>
        <v>#REF!</v>
      </c>
      <c r="G74" s="36" t="e">
        <f>SUMIF(#REF!,#REF!,#REF!)</f>
        <v>#REF!</v>
      </c>
      <c r="H74" s="78" t="e">
        <f>ROUND(#REF!,0)</f>
        <v>#REF!</v>
      </c>
      <c r="I74" s="78" t="e">
        <f>ROUND(#REF!,0)</f>
        <v>#REF!</v>
      </c>
      <c r="J74" s="78">
        <v>99401</v>
      </c>
      <c r="K74" s="78">
        <v>8279</v>
      </c>
      <c r="L74" s="78" t="e">
        <f>ROUND(#REF!,0)</f>
        <v>#REF!</v>
      </c>
      <c r="M74" s="78" t="e">
        <f>ROUND(#REF!,0)</f>
        <v>#REF!</v>
      </c>
      <c r="N74" s="78" t="e">
        <f t="shared" si="0"/>
        <v>#REF!</v>
      </c>
      <c r="O74" s="71" t="e">
        <f t="shared" si="1"/>
        <v>#REF!</v>
      </c>
    </row>
    <row r="75" spans="1:15" ht="12.75" customHeight="1">
      <c r="A75" s="27" t="s">
        <v>53</v>
      </c>
      <c r="B75" s="35" t="e">
        <f>SUMIF(#REF!,#REF!,#REF!)</f>
        <v>#REF!</v>
      </c>
      <c r="C75" s="35" t="e">
        <f>SUMIF(#REF!,#REF!,#REF!)</f>
        <v>#REF!</v>
      </c>
      <c r="D75" s="36" t="e">
        <f>SUMIF(#REF!,#REF!,#REF!)</f>
        <v>#REF!</v>
      </c>
      <c r="E75" s="36" t="e">
        <f>SUMIF(#REF!,#REF!,#REF!)</f>
        <v>#REF!</v>
      </c>
      <c r="F75" s="36" t="e">
        <f>SUMIF(#REF!,#REF!,#REF!)</f>
        <v>#REF!</v>
      </c>
      <c r="G75" s="36" t="e">
        <f>SUMIF(#REF!,#REF!,#REF!)</f>
        <v>#REF!</v>
      </c>
      <c r="H75" s="78" t="e">
        <f>ROUND(#REF!,0)</f>
        <v>#REF!</v>
      </c>
      <c r="I75" s="78" t="e">
        <f>ROUND(#REF!,0)</f>
        <v>#REF!</v>
      </c>
      <c r="J75" s="78">
        <v>0</v>
      </c>
      <c r="K75" s="78">
        <v>0</v>
      </c>
      <c r="L75" s="78" t="e">
        <f>ROUND(#REF!,0)</f>
        <v>#REF!</v>
      </c>
      <c r="M75" s="78" t="e">
        <f>ROUND(#REF!,0)</f>
        <v>#REF!</v>
      </c>
      <c r="N75" s="78" t="e">
        <f t="shared" si="0"/>
        <v>#REF!</v>
      </c>
      <c r="O75" s="71" t="e">
        <f t="shared" si="1"/>
        <v>#REF!</v>
      </c>
    </row>
    <row r="76" spans="1:15" ht="12.75" customHeight="1">
      <c r="A76" s="27" t="s">
        <v>54</v>
      </c>
      <c r="B76" s="35" t="e">
        <f>SUMIF(#REF!,#REF!,#REF!)</f>
        <v>#REF!</v>
      </c>
      <c r="C76" s="35" t="e">
        <f>SUMIF(#REF!,#REF!,#REF!)</f>
        <v>#REF!</v>
      </c>
      <c r="D76" s="36" t="e">
        <f>SUMIF(#REF!,#REF!,#REF!)</f>
        <v>#REF!</v>
      </c>
      <c r="E76" s="36" t="e">
        <f>SUMIF(#REF!,#REF!,#REF!)</f>
        <v>#REF!</v>
      </c>
      <c r="F76" s="36" t="e">
        <f>SUMIF(#REF!,#REF!,#REF!)</f>
        <v>#REF!</v>
      </c>
      <c r="G76" s="36" t="e">
        <f>SUMIF(#REF!,#REF!,#REF!)</f>
        <v>#REF!</v>
      </c>
      <c r="H76" s="78" t="e">
        <f>ROUND(#REF!,0)</f>
        <v>#REF!</v>
      </c>
      <c r="I76" s="78" t="e">
        <f>ROUND(#REF!,0)</f>
        <v>#REF!</v>
      </c>
      <c r="J76" s="78">
        <v>4749502</v>
      </c>
      <c r="K76" s="78">
        <v>2566757</v>
      </c>
      <c r="L76" s="78" t="e">
        <f>ROUND(#REF!,0)</f>
        <v>#REF!</v>
      </c>
      <c r="M76" s="78" t="e">
        <f>ROUND(#REF!,0)</f>
        <v>#REF!</v>
      </c>
      <c r="N76" s="78" t="e">
        <f t="shared" si="0"/>
        <v>#REF!</v>
      </c>
      <c r="O76" s="71" t="e">
        <f t="shared" si="1"/>
        <v>#REF!</v>
      </c>
    </row>
    <row r="77" spans="1:15" ht="12.75" customHeight="1">
      <c r="A77" s="27" t="s">
        <v>55</v>
      </c>
      <c r="B77" s="35" t="e">
        <f>SUMIF(#REF!,#REF!,#REF!)</f>
        <v>#REF!</v>
      </c>
      <c r="C77" s="35" t="e">
        <f>SUMIF(#REF!,#REF!,#REF!)</f>
        <v>#REF!</v>
      </c>
      <c r="D77" s="36" t="e">
        <f>SUMIF(#REF!,#REF!,#REF!)</f>
        <v>#REF!</v>
      </c>
      <c r="E77" s="36" t="e">
        <f>SUMIF(#REF!,#REF!,#REF!)</f>
        <v>#REF!</v>
      </c>
      <c r="F77" s="36" t="e">
        <f>SUMIF(#REF!,#REF!,#REF!)</f>
        <v>#REF!</v>
      </c>
      <c r="G77" s="36" t="e">
        <f>SUMIF(#REF!,#REF!,#REF!)</f>
        <v>#REF!</v>
      </c>
      <c r="H77" s="78" t="e">
        <f>ROUND(#REF!,0)</f>
        <v>#REF!</v>
      </c>
      <c r="I77" s="78" t="e">
        <f>ROUND(#REF!,0)</f>
        <v>#REF!</v>
      </c>
      <c r="J77" s="78">
        <v>2834503</v>
      </c>
      <c r="K77" s="78">
        <v>10319792</v>
      </c>
      <c r="L77" s="78" t="e">
        <f>ROUND(#REF!,0)</f>
        <v>#REF!</v>
      </c>
      <c r="M77" s="78" t="e">
        <f>ROUND(#REF!,0)</f>
        <v>#REF!</v>
      </c>
      <c r="N77" s="78" t="e">
        <f t="shared" si="0"/>
        <v>#REF!</v>
      </c>
      <c r="O77" s="71" t="e">
        <f t="shared" si="1"/>
        <v>#REF!</v>
      </c>
    </row>
    <row r="78" spans="1:15" ht="15.75">
      <c r="A78" s="22" t="s">
        <v>56</v>
      </c>
      <c r="B78" s="39" t="e">
        <f t="shared" ref="B78:H78" si="8">SUM(B67:B77)</f>
        <v>#REF!</v>
      </c>
      <c r="C78" s="39" t="e">
        <f t="shared" si="8"/>
        <v>#REF!</v>
      </c>
      <c r="D78" s="39" t="e">
        <f t="shared" si="8"/>
        <v>#REF!</v>
      </c>
      <c r="E78" s="39" t="e">
        <f t="shared" si="8"/>
        <v>#REF!</v>
      </c>
      <c r="F78" s="39" t="e">
        <f t="shared" si="8"/>
        <v>#REF!</v>
      </c>
      <c r="G78" s="39" t="e">
        <f t="shared" si="8"/>
        <v>#REF!</v>
      </c>
      <c r="H78" s="80" t="e">
        <f t="shared" si="8"/>
        <v>#REF!</v>
      </c>
      <c r="I78" s="80" t="e">
        <f>SUM(I67:I77)</f>
        <v>#REF!</v>
      </c>
      <c r="J78" s="80">
        <v>17724190</v>
      </c>
      <c r="K78" s="80">
        <v>17486924</v>
      </c>
      <c r="L78" s="80" t="e">
        <f>SUM(L67:L77)</f>
        <v>#REF!</v>
      </c>
      <c r="M78" s="80" t="e">
        <f>SUM(M67:M77)</f>
        <v>#REF!</v>
      </c>
      <c r="N78" s="80" t="e">
        <f t="shared" ref="N78:N141" si="9">M78-K78</f>
        <v>#REF!</v>
      </c>
      <c r="O78" s="70" t="e">
        <f t="shared" ref="O78:O141" si="10">IF(K78=0,IF(M78&lt;&gt;0,1,0),(M78/K78)-1)</f>
        <v>#REF!</v>
      </c>
    </row>
    <row r="79" spans="1:15" ht="12.75" customHeight="1">
      <c r="A79" s="25"/>
      <c r="B79" s="37"/>
      <c r="C79" s="35"/>
      <c r="D79" s="36"/>
      <c r="E79" s="36"/>
      <c r="F79" s="36"/>
      <c r="G79" s="36"/>
      <c r="H79" s="78"/>
      <c r="I79" s="78"/>
      <c r="J79" s="78"/>
      <c r="K79" s="78"/>
      <c r="L79" s="78"/>
      <c r="M79" s="78"/>
      <c r="N79" s="78">
        <f t="shared" si="9"/>
        <v>0</v>
      </c>
      <c r="O79" s="71">
        <f t="shared" si="10"/>
        <v>0</v>
      </c>
    </row>
    <row r="80" spans="1:15" ht="24.75" customHeight="1">
      <c r="A80" s="31" t="s">
        <v>57</v>
      </c>
      <c r="B80" s="37"/>
      <c r="C80" s="35"/>
      <c r="D80" s="36"/>
      <c r="E80" s="36"/>
      <c r="F80" s="36"/>
      <c r="G80" s="36"/>
      <c r="H80" s="78"/>
      <c r="I80" s="78"/>
      <c r="J80" s="78"/>
      <c r="K80" s="78"/>
      <c r="L80" s="78"/>
      <c r="M80" s="78"/>
      <c r="N80" s="78">
        <f t="shared" si="9"/>
        <v>0</v>
      </c>
      <c r="O80" s="71">
        <f t="shared" si="10"/>
        <v>0</v>
      </c>
    </row>
    <row r="81" spans="1:15" ht="12.75" customHeight="1">
      <c r="A81" s="27" t="s">
        <v>217</v>
      </c>
      <c r="B81" s="35"/>
      <c r="C81" s="35"/>
      <c r="D81" s="36"/>
      <c r="E81" s="36"/>
      <c r="F81" s="36"/>
      <c r="G81" s="36"/>
      <c r="H81" s="78"/>
      <c r="I81" s="78"/>
      <c r="J81" s="78"/>
      <c r="K81" s="78"/>
      <c r="L81" s="78"/>
      <c r="M81" s="78"/>
      <c r="N81" s="78">
        <f t="shared" si="9"/>
        <v>0</v>
      </c>
      <c r="O81" s="71">
        <f t="shared" si="10"/>
        <v>0</v>
      </c>
    </row>
    <row r="82" spans="1:15" ht="12.75" customHeight="1">
      <c r="A82" s="27" t="s">
        <v>58</v>
      </c>
      <c r="B82" s="35" t="e">
        <f>SUMIF(#REF!,#REF!,#REF!)</f>
        <v>#REF!</v>
      </c>
      <c r="C82" s="35" t="e">
        <f>SUMIF(#REF!,#REF!,#REF!)</f>
        <v>#REF!</v>
      </c>
      <c r="D82" s="36" t="e">
        <f>SUMIF(#REF!,#REF!,#REF!)</f>
        <v>#REF!</v>
      </c>
      <c r="E82" s="36" t="e">
        <f>SUMIF(#REF!,#REF!,#REF!)</f>
        <v>#REF!</v>
      </c>
      <c r="F82" s="36" t="e">
        <f>SUMIF(#REF!,#REF!,#REF!)</f>
        <v>#REF!</v>
      </c>
      <c r="G82" s="36" t="e">
        <f>SUMIF(#REF!,#REF!,#REF!)</f>
        <v>#REF!</v>
      </c>
      <c r="H82" s="78" t="e">
        <f>ROUND(#REF!,0)</f>
        <v>#REF!</v>
      </c>
      <c r="I82" s="78" t="e">
        <f>ROUND(#REF!,0)</f>
        <v>#REF!</v>
      </c>
      <c r="J82" s="78">
        <v>0</v>
      </c>
      <c r="K82" s="78">
        <v>0</v>
      </c>
      <c r="L82" s="78" t="e">
        <f>ROUND(#REF!,0)</f>
        <v>#REF!</v>
      </c>
      <c r="M82" s="78" t="e">
        <f>ROUND(#REF!,0)</f>
        <v>#REF!</v>
      </c>
      <c r="N82" s="78" t="e">
        <f t="shared" si="9"/>
        <v>#REF!</v>
      </c>
      <c r="O82" s="71" t="e">
        <f t="shared" si="10"/>
        <v>#REF!</v>
      </c>
    </row>
    <row r="83" spans="1:15" ht="12.75" customHeight="1">
      <c r="A83" s="27" t="s">
        <v>59</v>
      </c>
      <c r="B83" s="35" t="e">
        <f>SUMIF(#REF!,#REF!,#REF!)</f>
        <v>#REF!</v>
      </c>
      <c r="C83" s="35" t="e">
        <f>SUMIF(#REF!,#REF!,#REF!)</f>
        <v>#REF!</v>
      </c>
      <c r="D83" s="36" t="e">
        <f>SUMIF(#REF!,#REF!,#REF!)</f>
        <v>#REF!</v>
      </c>
      <c r="E83" s="36" t="e">
        <f>SUMIF(#REF!,#REF!,#REF!)</f>
        <v>#REF!</v>
      </c>
      <c r="F83" s="36" t="e">
        <f>SUMIF(#REF!,#REF!,#REF!)</f>
        <v>#REF!</v>
      </c>
      <c r="G83" s="36" t="e">
        <f>SUMIF(#REF!,#REF!,#REF!)</f>
        <v>#REF!</v>
      </c>
      <c r="H83" s="78" t="e">
        <f>ROUND(#REF!,0)</f>
        <v>#REF!</v>
      </c>
      <c r="I83" s="78" t="e">
        <f>ROUND(#REF!,0)</f>
        <v>#REF!</v>
      </c>
      <c r="J83" s="78">
        <v>0</v>
      </c>
      <c r="K83" s="78">
        <v>0</v>
      </c>
      <c r="L83" s="78" t="e">
        <f>ROUND(#REF!,0)</f>
        <v>#REF!</v>
      </c>
      <c r="M83" s="78" t="e">
        <f>ROUND(#REF!,0)</f>
        <v>#REF!</v>
      </c>
      <c r="N83" s="78" t="e">
        <f t="shared" si="9"/>
        <v>#REF!</v>
      </c>
      <c r="O83" s="71" t="e">
        <f t="shared" si="10"/>
        <v>#REF!</v>
      </c>
    </row>
    <row r="84" spans="1:15" ht="12.75" customHeight="1">
      <c r="A84" s="27" t="s">
        <v>60</v>
      </c>
      <c r="B84" s="35" t="e">
        <f>SUMIF(#REF!,#REF!,#REF!)</f>
        <v>#REF!</v>
      </c>
      <c r="C84" s="35" t="e">
        <f>SUMIF(#REF!,#REF!,#REF!)</f>
        <v>#REF!</v>
      </c>
      <c r="D84" s="36" t="e">
        <f>SUMIF(#REF!,#REF!,#REF!)</f>
        <v>#REF!</v>
      </c>
      <c r="E84" s="36" t="e">
        <f>SUMIF(#REF!,#REF!,#REF!)</f>
        <v>#REF!</v>
      </c>
      <c r="F84" s="36" t="e">
        <f>SUMIF(#REF!,#REF!,#REF!)</f>
        <v>#REF!</v>
      </c>
      <c r="G84" s="36" t="e">
        <f>SUMIF(#REF!,#REF!,#REF!)</f>
        <v>#REF!</v>
      </c>
      <c r="H84" s="78" t="e">
        <f>ROUND(#REF!,0)</f>
        <v>#REF!</v>
      </c>
      <c r="I84" s="78" t="e">
        <f>ROUND(#REF!,0)</f>
        <v>#REF!</v>
      </c>
      <c r="J84" s="78">
        <v>0</v>
      </c>
      <c r="K84" s="78">
        <v>0</v>
      </c>
      <c r="L84" s="78" t="e">
        <f>ROUND(#REF!,0)</f>
        <v>#REF!</v>
      </c>
      <c r="M84" s="78" t="e">
        <f>ROUND(#REF!,0)</f>
        <v>#REF!</v>
      </c>
      <c r="N84" s="78" t="e">
        <f t="shared" si="9"/>
        <v>#REF!</v>
      </c>
      <c r="O84" s="71" t="e">
        <f t="shared" si="10"/>
        <v>#REF!</v>
      </c>
    </row>
    <row r="85" spans="1:15" ht="12.75" customHeight="1">
      <c r="A85" s="27" t="s">
        <v>218</v>
      </c>
      <c r="B85" s="35" t="e">
        <f>SUMIF(#REF!,#REF!,#REF!)</f>
        <v>#REF!</v>
      </c>
      <c r="C85" s="35" t="e">
        <f>SUMIF(#REF!,#REF!,#REF!)</f>
        <v>#REF!</v>
      </c>
      <c r="D85" s="36" t="e">
        <f>SUMIF(#REF!,#REF!,#REF!)</f>
        <v>#REF!</v>
      </c>
      <c r="E85" s="36" t="e">
        <f>SUMIF(#REF!,#REF!,#REF!)</f>
        <v>#REF!</v>
      </c>
      <c r="F85" s="36" t="e">
        <f>SUMIF(#REF!,#REF!,#REF!)</f>
        <v>#REF!</v>
      </c>
      <c r="G85" s="36" t="e">
        <f>SUMIF(#REF!,#REF!,#REF!)</f>
        <v>#REF!</v>
      </c>
      <c r="H85" s="78" t="e">
        <f>ROUND(#REF!,0)</f>
        <v>#REF!</v>
      </c>
      <c r="I85" s="78" t="e">
        <f>ROUND(#REF!,0)</f>
        <v>#REF!</v>
      </c>
      <c r="J85" s="78">
        <v>1543633</v>
      </c>
      <c r="K85" s="78">
        <v>1543633</v>
      </c>
      <c r="L85" s="78" t="e">
        <f>ROUND(#REF!,0)</f>
        <v>#REF!</v>
      </c>
      <c r="M85" s="78" t="e">
        <f>ROUND(#REF!,0)</f>
        <v>#REF!</v>
      </c>
      <c r="N85" s="78" t="e">
        <f t="shared" si="9"/>
        <v>#REF!</v>
      </c>
      <c r="O85" s="71" t="e">
        <f t="shared" si="10"/>
        <v>#REF!</v>
      </c>
    </row>
    <row r="86" spans="1:15" ht="15.75">
      <c r="A86" s="22" t="s">
        <v>61</v>
      </c>
      <c r="B86" s="39" t="e">
        <f t="shared" ref="B86:H86" si="11">SUM(B82:B85)</f>
        <v>#REF!</v>
      </c>
      <c r="C86" s="39" t="e">
        <f t="shared" si="11"/>
        <v>#REF!</v>
      </c>
      <c r="D86" s="39" t="e">
        <f t="shared" si="11"/>
        <v>#REF!</v>
      </c>
      <c r="E86" s="39" t="e">
        <f t="shared" si="11"/>
        <v>#REF!</v>
      </c>
      <c r="F86" s="39" t="e">
        <f t="shared" si="11"/>
        <v>#REF!</v>
      </c>
      <c r="G86" s="39" t="e">
        <f t="shared" si="11"/>
        <v>#REF!</v>
      </c>
      <c r="H86" s="80" t="e">
        <f t="shared" si="11"/>
        <v>#REF!</v>
      </c>
      <c r="I86" s="80" t="e">
        <f>SUM(I82:I85)</f>
        <v>#REF!</v>
      </c>
      <c r="J86" s="80">
        <v>1543633</v>
      </c>
      <c r="K86" s="80">
        <v>1543633</v>
      </c>
      <c r="L86" s="80" t="e">
        <f>SUM(L82:L85)</f>
        <v>#REF!</v>
      </c>
      <c r="M86" s="80" t="e">
        <f>SUM(M82:M85)</f>
        <v>#REF!</v>
      </c>
      <c r="N86" s="80" t="e">
        <f t="shared" si="9"/>
        <v>#REF!</v>
      </c>
      <c r="O86" s="70" t="e">
        <f t="shared" si="10"/>
        <v>#REF!</v>
      </c>
    </row>
    <row r="87" spans="1:15" ht="12.75" customHeight="1">
      <c r="A87" s="25"/>
      <c r="B87" s="37"/>
      <c r="C87" s="35"/>
      <c r="D87" s="36"/>
      <c r="E87" s="36"/>
      <c r="F87" s="36"/>
      <c r="G87" s="36"/>
      <c r="H87" s="78"/>
      <c r="I87" s="78"/>
      <c r="J87" s="78"/>
      <c r="K87" s="78"/>
      <c r="L87" s="78"/>
      <c r="M87" s="78"/>
      <c r="N87" s="78">
        <f t="shared" si="9"/>
        <v>0</v>
      </c>
      <c r="O87" s="71">
        <f t="shared" si="10"/>
        <v>0</v>
      </c>
    </row>
    <row r="88" spans="1:15" ht="12.75" customHeight="1">
      <c r="A88" s="25" t="s">
        <v>62</v>
      </c>
      <c r="B88" s="37"/>
      <c r="C88" s="35"/>
      <c r="D88" s="36"/>
      <c r="E88" s="36"/>
      <c r="F88" s="36"/>
      <c r="G88" s="36"/>
      <c r="H88" s="78"/>
      <c r="I88" s="78"/>
      <c r="J88" s="78"/>
      <c r="K88" s="78"/>
      <c r="L88" s="78"/>
      <c r="M88" s="78"/>
      <c r="N88" s="78">
        <f t="shared" si="9"/>
        <v>0</v>
      </c>
      <c r="O88" s="71">
        <f t="shared" si="10"/>
        <v>0</v>
      </c>
    </row>
    <row r="89" spans="1:15" ht="12.75" customHeight="1">
      <c r="A89" s="27" t="s">
        <v>219</v>
      </c>
      <c r="B89" s="35" t="e">
        <f>SUMIF(#REF!,#REF!,#REF!)</f>
        <v>#REF!</v>
      </c>
      <c r="C89" s="35" t="e">
        <f>SUMIF(#REF!,#REF!,#REF!)</f>
        <v>#REF!</v>
      </c>
      <c r="D89" s="36" t="e">
        <f>SUMIF(#REF!,#REF!,#REF!)</f>
        <v>#REF!</v>
      </c>
      <c r="E89" s="36" t="e">
        <f>SUMIF(#REF!,#REF!,#REF!)</f>
        <v>#REF!</v>
      </c>
      <c r="F89" s="36" t="e">
        <f>SUMIF(#REF!,#REF!,#REF!)</f>
        <v>#REF!</v>
      </c>
      <c r="G89" s="36" t="e">
        <f>SUMIF(#REF!,#REF!,#REF!)</f>
        <v>#REF!</v>
      </c>
      <c r="H89" s="78" t="e">
        <f>ROUND(#REF!,0)</f>
        <v>#REF!</v>
      </c>
      <c r="I89" s="78" t="e">
        <f>ROUND(#REF!,0)</f>
        <v>#REF!</v>
      </c>
      <c r="J89" s="78">
        <v>10746</v>
      </c>
      <c r="K89" s="78">
        <v>3258</v>
      </c>
      <c r="L89" s="78" t="e">
        <f>ROUND(#REF!,0)</f>
        <v>#REF!</v>
      </c>
      <c r="M89" s="78" t="e">
        <f>ROUND(#REF!,0)</f>
        <v>#REF!</v>
      </c>
      <c r="N89" s="78" t="e">
        <f t="shared" si="9"/>
        <v>#REF!</v>
      </c>
      <c r="O89" s="71" t="e">
        <f t="shared" si="10"/>
        <v>#REF!</v>
      </c>
    </row>
    <row r="90" spans="1:15" ht="12.75" customHeight="1">
      <c r="A90" s="27" t="s">
        <v>220</v>
      </c>
      <c r="B90" s="35" t="e">
        <f>SUMIF(#REF!,#REF!,#REF!)</f>
        <v>#REF!</v>
      </c>
      <c r="C90" s="35" t="e">
        <f>SUMIF(#REF!,#REF!,#REF!)</f>
        <v>#REF!</v>
      </c>
      <c r="D90" s="36" t="e">
        <f>SUMIF(#REF!,#REF!,#REF!)</f>
        <v>#REF!</v>
      </c>
      <c r="E90" s="36" t="e">
        <f>SUMIF(#REF!,#REF!,#REF!)</f>
        <v>#REF!</v>
      </c>
      <c r="F90" s="36" t="e">
        <f>SUMIF(#REF!,#REF!,#REF!)</f>
        <v>#REF!</v>
      </c>
      <c r="G90" s="36" t="e">
        <f>SUMIF(#REF!,#REF!,#REF!)</f>
        <v>#REF!</v>
      </c>
      <c r="H90" s="78" t="e">
        <f>ROUND(#REF!,0)</f>
        <v>#REF!</v>
      </c>
      <c r="I90" s="78" t="e">
        <f>ROUND(#REF!,0)</f>
        <v>#REF!</v>
      </c>
      <c r="J90" s="78">
        <v>6750733</v>
      </c>
      <c r="K90" s="78">
        <v>8329940</v>
      </c>
      <c r="L90" s="78" t="e">
        <f>ROUND(#REF!,0)</f>
        <v>#REF!</v>
      </c>
      <c r="M90" s="78" t="e">
        <f>ROUND(#REF!,0)</f>
        <v>#REF!</v>
      </c>
      <c r="N90" s="78" t="e">
        <f t="shared" si="9"/>
        <v>#REF!</v>
      </c>
      <c r="O90" s="71" t="e">
        <f t="shared" si="10"/>
        <v>#REF!</v>
      </c>
    </row>
    <row r="91" spans="1:15" ht="12.75" customHeight="1">
      <c r="A91" s="27" t="s">
        <v>221</v>
      </c>
      <c r="B91" s="35" t="e">
        <f>SUMIF(#REF!,#REF!,#REF!)</f>
        <v>#REF!</v>
      </c>
      <c r="C91" s="35" t="e">
        <f>SUMIF(#REF!,#REF!,#REF!)</f>
        <v>#REF!</v>
      </c>
      <c r="D91" s="36" t="e">
        <f>SUMIF(#REF!,#REF!,#REF!)</f>
        <v>#REF!</v>
      </c>
      <c r="E91" s="36" t="e">
        <f>SUMIF(#REF!,#REF!,#REF!)</f>
        <v>#REF!</v>
      </c>
      <c r="F91" s="36" t="e">
        <f>SUMIF(#REF!,#REF!,#REF!)</f>
        <v>#REF!</v>
      </c>
      <c r="G91" s="36" t="e">
        <f>SUMIF(#REF!,#REF!,#REF!)</f>
        <v>#REF!</v>
      </c>
      <c r="H91" s="78" t="e">
        <f>ROUND(#REF!,0)</f>
        <v>#REF!</v>
      </c>
      <c r="I91" s="78" t="e">
        <f>ROUND(#REF!,0)</f>
        <v>#REF!</v>
      </c>
      <c r="J91" s="78">
        <v>38520</v>
      </c>
      <c r="K91" s="78">
        <v>985</v>
      </c>
      <c r="L91" s="78" t="e">
        <f>ROUND(#REF!,0)</f>
        <v>#REF!</v>
      </c>
      <c r="M91" s="78" t="e">
        <f>ROUND(#REF!,0)</f>
        <v>#REF!</v>
      </c>
      <c r="N91" s="78" t="e">
        <f t="shared" si="9"/>
        <v>#REF!</v>
      </c>
      <c r="O91" s="71" t="e">
        <f t="shared" si="10"/>
        <v>#REF!</v>
      </c>
    </row>
    <row r="92" spans="1:15" ht="15.75">
      <c r="A92" s="22" t="s">
        <v>63</v>
      </c>
      <c r="B92" s="39" t="e">
        <f t="shared" ref="B92:H92" si="12">SUM(B89:B91)</f>
        <v>#REF!</v>
      </c>
      <c r="C92" s="39" t="e">
        <f t="shared" si="12"/>
        <v>#REF!</v>
      </c>
      <c r="D92" s="39" t="e">
        <f t="shared" si="12"/>
        <v>#REF!</v>
      </c>
      <c r="E92" s="39" t="e">
        <f t="shared" si="12"/>
        <v>#REF!</v>
      </c>
      <c r="F92" s="39" t="e">
        <f t="shared" si="12"/>
        <v>#REF!</v>
      </c>
      <c r="G92" s="39" t="e">
        <f t="shared" si="12"/>
        <v>#REF!</v>
      </c>
      <c r="H92" s="80" t="e">
        <f t="shared" si="12"/>
        <v>#REF!</v>
      </c>
      <c r="I92" s="80" t="e">
        <f>SUM(I89:I91)</f>
        <v>#REF!</v>
      </c>
      <c r="J92" s="80">
        <v>6799999</v>
      </c>
      <c r="K92" s="80">
        <v>8334183</v>
      </c>
      <c r="L92" s="80" t="e">
        <f>SUM(L89:L91)</f>
        <v>#REF!</v>
      </c>
      <c r="M92" s="80" t="e">
        <f>SUM(M89:M91)</f>
        <v>#REF!</v>
      </c>
      <c r="N92" s="80" t="e">
        <f t="shared" si="9"/>
        <v>#REF!</v>
      </c>
      <c r="O92" s="70" t="e">
        <f t="shared" si="10"/>
        <v>#REF!</v>
      </c>
    </row>
    <row r="93" spans="1:15" ht="18">
      <c r="A93" s="20" t="s">
        <v>64</v>
      </c>
      <c r="B93" s="38" t="e">
        <f t="shared" ref="B93:H93" si="13">+B92+B86+B78+B64</f>
        <v>#REF!</v>
      </c>
      <c r="C93" s="38" t="e">
        <f t="shared" si="13"/>
        <v>#REF!</v>
      </c>
      <c r="D93" s="38" t="e">
        <f t="shared" si="13"/>
        <v>#REF!</v>
      </c>
      <c r="E93" s="38" t="e">
        <f t="shared" si="13"/>
        <v>#REF!</v>
      </c>
      <c r="F93" s="38" t="e">
        <f t="shared" si="13"/>
        <v>#REF!</v>
      </c>
      <c r="G93" s="38" t="e">
        <f t="shared" si="13"/>
        <v>#REF!</v>
      </c>
      <c r="H93" s="79" t="e">
        <f t="shared" si="13"/>
        <v>#REF!</v>
      </c>
      <c r="I93" s="79" t="e">
        <f>+I92+I86+I78+I64</f>
        <v>#REF!</v>
      </c>
      <c r="J93" s="79">
        <v>27023310</v>
      </c>
      <c r="K93" s="79">
        <v>27467899</v>
      </c>
      <c r="L93" s="79" t="e">
        <f>+L92+L86+L78+L64</f>
        <v>#REF!</v>
      </c>
      <c r="M93" s="79" t="e">
        <f>+M92+M86+M78+M64</f>
        <v>#REF!</v>
      </c>
      <c r="N93" s="79" t="e">
        <f t="shared" si="9"/>
        <v>#REF!</v>
      </c>
      <c r="O93" s="73" t="e">
        <f t="shared" si="10"/>
        <v>#REF!</v>
      </c>
    </row>
    <row r="94" spans="1:15">
      <c r="A94" s="25"/>
      <c r="B94" s="37"/>
      <c r="C94" s="35"/>
      <c r="D94" s="36"/>
      <c r="E94" s="36"/>
      <c r="F94" s="36"/>
      <c r="G94" s="36"/>
      <c r="H94" s="78"/>
      <c r="I94" s="78"/>
      <c r="J94" s="78"/>
      <c r="K94" s="78"/>
      <c r="L94" s="78"/>
      <c r="M94" s="78"/>
      <c r="N94" s="78">
        <f t="shared" si="9"/>
        <v>0</v>
      </c>
      <c r="O94" s="71">
        <f t="shared" si="10"/>
        <v>0</v>
      </c>
    </row>
    <row r="95" spans="1:15" ht="12.75" customHeight="1">
      <c r="A95" s="25" t="s">
        <v>65</v>
      </c>
      <c r="B95" s="37"/>
      <c r="C95" s="35"/>
      <c r="D95" s="36"/>
      <c r="E95" s="36"/>
      <c r="F95" s="36"/>
      <c r="G95" s="36"/>
      <c r="H95" s="78"/>
      <c r="I95" s="78"/>
      <c r="J95" s="78"/>
      <c r="K95" s="78"/>
      <c r="L95" s="78"/>
      <c r="M95" s="78"/>
      <c r="N95" s="78">
        <f t="shared" si="9"/>
        <v>0</v>
      </c>
      <c r="O95" s="71">
        <f t="shared" si="10"/>
        <v>0</v>
      </c>
    </row>
    <row r="96" spans="1:15" ht="12.75" customHeight="1">
      <c r="A96" s="27" t="s">
        <v>104</v>
      </c>
      <c r="B96" s="35" t="e">
        <f>SUMIF(#REF!,#REF!,#REF!)</f>
        <v>#REF!</v>
      </c>
      <c r="C96" s="35" t="e">
        <f>SUMIF(#REF!,#REF!,#REF!)</f>
        <v>#REF!</v>
      </c>
      <c r="D96" s="36" t="e">
        <f>SUMIF(#REF!,#REF!,#REF!)</f>
        <v>#REF!</v>
      </c>
      <c r="E96" s="36" t="e">
        <f>SUMIF(#REF!,#REF!,#REF!)</f>
        <v>#REF!</v>
      </c>
      <c r="F96" s="36" t="e">
        <f>SUMIF(#REF!,#REF!,#REF!)</f>
        <v>#REF!</v>
      </c>
      <c r="G96" s="36" t="e">
        <f>SUMIF(#REF!,#REF!,#REF!)</f>
        <v>#REF!</v>
      </c>
      <c r="H96" s="78" t="e">
        <f>ROUND(#REF!,0)</f>
        <v>#REF!</v>
      </c>
      <c r="I96" s="78" t="e">
        <f>ROUND(#REF!,0)</f>
        <v>#REF!</v>
      </c>
      <c r="J96" s="78">
        <v>146120</v>
      </c>
      <c r="K96" s="78">
        <v>398344</v>
      </c>
      <c r="L96" s="78" t="e">
        <f>ROUND(#REF!,0)</f>
        <v>#REF!</v>
      </c>
      <c r="M96" s="78" t="e">
        <f>ROUND(#REF!,0)</f>
        <v>#REF!</v>
      </c>
      <c r="N96" s="78" t="e">
        <f t="shared" si="9"/>
        <v>#REF!</v>
      </c>
      <c r="O96" s="71" t="e">
        <f t="shared" si="10"/>
        <v>#REF!</v>
      </c>
    </row>
    <row r="97" spans="1:15" ht="12.75" customHeight="1">
      <c r="A97" s="27" t="s">
        <v>105</v>
      </c>
      <c r="B97" s="35" t="e">
        <f>SUMIF(#REF!,#REF!,#REF!)</f>
        <v>#REF!</v>
      </c>
      <c r="C97" s="35" t="e">
        <f>SUMIF(#REF!,#REF!,#REF!)</f>
        <v>#REF!</v>
      </c>
      <c r="D97" s="36" t="e">
        <f>SUMIF(#REF!,#REF!,#REF!)</f>
        <v>#REF!</v>
      </c>
      <c r="E97" s="36" t="e">
        <f>SUMIF(#REF!,#REF!,#REF!)</f>
        <v>#REF!</v>
      </c>
      <c r="F97" s="36" t="e">
        <f>SUMIF(#REF!,#REF!,#REF!)</f>
        <v>#REF!</v>
      </c>
      <c r="G97" s="36" t="e">
        <f>SUMIF(#REF!,#REF!,#REF!)</f>
        <v>#REF!</v>
      </c>
      <c r="H97" s="78" t="e">
        <f>ROUND(#REF!,0)</f>
        <v>#REF!</v>
      </c>
      <c r="I97" s="78" t="e">
        <f>ROUND(#REF!,0)</f>
        <v>#REF!</v>
      </c>
      <c r="J97" s="78">
        <v>97835</v>
      </c>
      <c r="K97" s="78">
        <v>117997</v>
      </c>
      <c r="L97" s="78" t="e">
        <f>ROUND(#REF!,0)</f>
        <v>#REF!</v>
      </c>
      <c r="M97" s="78" t="e">
        <f>ROUND(#REF!,0)</f>
        <v>#REF!</v>
      </c>
      <c r="N97" s="78" t="e">
        <f t="shared" si="9"/>
        <v>#REF!</v>
      </c>
      <c r="O97" s="71" t="e">
        <f t="shared" si="10"/>
        <v>#REF!</v>
      </c>
    </row>
    <row r="98" spans="1:15" ht="18">
      <c r="A98" s="20" t="s">
        <v>66</v>
      </c>
      <c r="B98" s="38" t="e">
        <f t="shared" ref="B98:H98" si="14">+B97+B96</f>
        <v>#REF!</v>
      </c>
      <c r="C98" s="38" t="e">
        <f t="shared" si="14"/>
        <v>#REF!</v>
      </c>
      <c r="D98" s="38" t="e">
        <f t="shared" si="14"/>
        <v>#REF!</v>
      </c>
      <c r="E98" s="38" t="e">
        <f t="shared" si="14"/>
        <v>#REF!</v>
      </c>
      <c r="F98" s="38" t="e">
        <f t="shared" si="14"/>
        <v>#REF!</v>
      </c>
      <c r="G98" s="38" t="e">
        <f t="shared" si="14"/>
        <v>#REF!</v>
      </c>
      <c r="H98" s="79" t="e">
        <f t="shared" si="14"/>
        <v>#REF!</v>
      </c>
      <c r="I98" s="79" t="e">
        <f>+I97+I96</f>
        <v>#REF!</v>
      </c>
      <c r="J98" s="79">
        <v>243955</v>
      </c>
      <c r="K98" s="79">
        <v>516341</v>
      </c>
      <c r="L98" s="79" t="e">
        <f>+L97+L96</f>
        <v>#REF!</v>
      </c>
      <c r="M98" s="79" t="e">
        <f>+M97+M96</f>
        <v>#REF!</v>
      </c>
      <c r="N98" s="79" t="e">
        <f t="shared" si="9"/>
        <v>#REF!</v>
      </c>
      <c r="O98" s="73" t="e">
        <f t="shared" si="10"/>
        <v>#REF!</v>
      </c>
    </row>
    <row r="99" spans="1:15">
      <c r="A99" s="25"/>
      <c r="B99" s="37"/>
      <c r="C99" s="35"/>
      <c r="D99" s="36"/>
      <c r="E99" s="36"/>
      <c r="F99" s="36"/>
      <c r="G99" s="36"/>
      <c r="H99" s="78"/>
      <c r="I99" s="78"/>
      <c r="J99" s="78"/>
      <c r="K99" s="78"/>
      <c r="L99" s="78"/>
      <c r="M99" s="78"/>
      <c r="N99" s="78">
        <f t="shared" si="9"/>
        <v>0</v>
      </c>
      <c r="O99" s="71">
        <f t="shared" si="10"/>
        <v>0</v>
      </c>
    </row>
    <row r="100" spans="1:15" ht="20.25">
      <c r="A100" s="18" t="s">
        <v>67</v>
      </c>
      <c r="B100" s="40" t="e">
        <f t="shared" ref="B100:H100" si="15">+B16+B54+B93+B98</f>
        <v>#REF!</v>
      </c>
      <c r="C100" s="40" t="e">
        <f t="shared" si="15"/>
        <v>#REF!</v>
      </c>
      <c r="D100" s="40" t="e">
        <f t="shared" si="15"/>
        <v>#REF!</v>
      </c>
      <c r="E100" s="40" t="e">
        <f t="shared" si="15"/>
        <v>#REF!</v>
      </c>
      <c r="F100" s="40" t="e">
        <f t="shared" si="15"/>
        <v>#REF!</v>
      </c>
      <c r="G100" s="40" t="e">
        <f t="shared" si="15"/>
        <v>#REF!</v>
      </c>
      <c r="H100" s="81" t="e">
        <f t="shared" si="15"/>
        <v>#REF!</v>
      </c>
      <c r="I100" s="81" t="e">
        <f>+I16+I54+I93+I98</f>
        <v>#REF!</v>
      </c>
      <c r="J100" s="81">
        <v>198409346</v>
      </c>
      <c r="K100" s="81">
        <v>196066707</v>
      </c>
      <c r="L100" s="81" t="e">
        <f>+L16+L54+L93+L98</f>
        <v>#REF!</v>
      </c>
      <c r="M100" s="81" t="e">
        <f>+M16+M54+M93+M98</f>
        <v>#REF!</v>
      </c>
      <c r="N100" s="81" t="e">
        <f t="shared" si="9"/>
        <v>#REF!</v>
      </c>
      <c r="O100" s="74" t="e">
        <f t="shared" si="10"/>
        <v>#REF!</v>
      </c>
    </row>
    <row r="101" spans="1:15">
      <c r="A101" s="43"/>
      <c r="B101" s="44"/>
      <c r="C101" s="45"/>
      <c r="D101" s="46"/>
      <c r="E101" s="46"/>
      <c r="F101" s="46"/>
      <c r="G101" s="46"/>
      <c r="H101" s="82"/>
      <c r="I101" s="82"/>
      <c r="J101" s="82"/>
      <c r="K101" s="82"/>
      <c r="L101" s="82"/>
      <c r="M101" s="82"/>
      <c r="N101" s="82">
        <f t="shared" si="9"/>
        <v>0</v>
      </c>
      <c r="O101" s="86">
        <f t="shared" si="10"/>
        <v>0</v>
      </c>
    </row>
    <row r="102" spans="1:15">
      <c r="A102" s="43"/>
      <c r="B102" s="44"/>
      <c r="C102" s="45"/>
      <c r="D102" s="46"/>
      <c r="E102" s="46"/>
      <c r="F102" s="46"/>
      <c r="G102" s="46"/>
      <c r="H102" s="82"/>
      <c r="I102" s="82"/>
      <c r="J102" s="82"/>
      <c r="K102" s="82"/>
      <c r="L102" s="82"/>
      <c r="M102" s="82"/>
      <c r="N102" s="82">
        <f t="shared" si="9"/>
        <v>0</v>
      </c>
      <c r="O102" s="86">
        <f t="shared" si="10"/>
        <v>0</v>
      </c>
    </row>
    <row r="103" spans="1:15" ht="12.75" customHeight="1">
      <c r="A103" s="25" t="s">
        <v>227</v>
      </c>
      <c r="B103" s="37"/>
      <c r="C103" s="35"/>
      <c r="D103" s="36"/>
      <c r="E103" s="36"/>
      <c r="F103" s="36"/>
      <c r="G103" s="36"/>
      <c r="H103" s="78"/>
      <c r="I103" s="78"/>
      <c r="J103" s="78"/>
      <c r="K103" s="78"/>
      <c r="L103" s="78"/>
      <c r="M103" s="78"/>
      <c r="N103" s="78">
        <f t="shared" si="9"/>
        <v>0</v>
      </c>
      <c r="O103" s="71">
        <f t="shared" si="10"/>
        <v>0</v>
      </c>
    </row>
    <row r="104" spans="1:15" ht="12.75" customHeight="1">
      <c r="A104" s="27" t="s">
        <v>68</v>
      </c>
      <c r="B104" s="35" t="e">
        <f>SUMIF(#REF!,#REF!,#REF!)</f>
        <v>#REF!</v>
      </c>
      <c r="C104" s="35" t="e">
        <f>SUMIF(#REF!,#REF!,#REF!)</f>
        <v>#REF!</v>
      </c>
      <c r="D104" s="36" t="e">
        <f>SUMIF(#REF!,#REF!,#REF!)</f>
        <v>#REF!</v>
      </c>
      <c r="E104" s="36" t="e">
        <f>SUMIF(#REF!,#REF!,#REF!)</f>
        <v>#REF!</v>
      </c>
      <c r="F104" s="36" t="e">
        <f>SUMIF(#REF!,#REF!,#REF!)</f>
        <v>#REF!</v>
      </c>
      <c r="G104" s="36" t="e">
        <f>SUMIF(#REF!,#REF!,#REF!)</f>
        <v>#REF!</v>
      </c>
      <c r="H104" s="78" t="e">
        <f>ROUND(#REF!,0)</f>
        <v>#REF!</v>
      </c>
      <c r="I104" s="78" t="e">
        <f>ROUND(#REF!,0)</f>
        <v>#REF!</v>
      </c>
      <c r="J104" s="78">
        <v>0</v>
      </c>
      <c r="K104" s="78">
        <v>0</v>
      </c>
      <c r="L104" s="78" t="e">
        <f>ROUND(#REF!,0)</f>
        <v>#REF!</v>
      </c>
      <c r="M104" s="78" t="e">
        <f>ROUND(#REF!,0)</f>
        <v>#REF!</v>
      </c>
      <c r="N104" s="78" t="e">
        <f t="shared" si="9"/>
        <v>#REF!</v>
      </c>
      <c r="O104" s="71" t="e">
        <f t="shared" si="10"/>
        <v>#REF!</v>
      </c>
    </row>
    <row r="105" spans="1:15" ht="12.75" customHeight="1">
      <c r="A105" s="27" t="s">
        <v>69</v>
      </c>
      <c r="B105" s="35" t="e">
        <f>SUMIF(#REF!,#REF!,#REF!)</f>
        <v>#REF!</v>
      </c>
      <c r="C105" s="35" t="e">
        <f>SUMIF(#REF!,#REF!,#REF!)</f>
        <v>#REF!</v>
      </c>
      <c r="D105" s="36" t="e">
        <f>SUMIF(#REF!,#REF!,#REF!)</f>
        <v>#REF!</v>
      </c>
      <c r="E105" s="36" t="e">
        <f>SUMIF(#REF!,#REF!,#REF!)</f>
        <v>#REF!</v>
      </c>
      <c r="F105" s="36" t="e">
        <f>SUMIF(#REF!,#REF!,#REF!)</f>
        <v>#REF!</v>
      </c>
      <c r="G105" s="36" t="e">
        <f>SUMIF(#REF!,#REF!,#REF!)</f>
        <v>#REF!</v>
      </c>
      <c r="H105" s="78" t="e">
        <f>ROUND(#REF!,0)</f>
        <v>#REF!</v>
      </c>
      <c r="I105" s="78" t="e">
        <f>ROUND(#REF!,0)</f>
        <v>#REF!</v>
      </c>
      <c r="J105" s="78">
        <v>2881979</v>
      </c>
      <c r="K105" s="78">
        <v>2881979</v>
      </c>
      <c r="L105" s="78" t="e">
        <f>ROUND(#REF!,0)</f>
        <v>#REF!</v>
      </c>
      <c r="M105" s="78" t="e">
        <f>ROUND(#REF!,0)</f>
        <v>#REF!</v>
      </c>
      <c r="N105" s="78" t="e">
        <f t="shared" si="9"/>
        <v>#REF!</v>
      </c>
      <c r="O105" s="71" t="e">
        <f t="shared" si="10"/>
        <v>#REF!</v>
      </c>
    </row>
    <row r="106" spans="1:15" ht="12.75" customHeight="1">
      <c r="A106" s="27" t="s">
        <v>70</v>
      </c>
      <c r="B106" s="35" t="e">
        <f>SUMIF(#REF!,#REF!,#REF!)</f>
        <v>#REF!</v>
      </c>
      <c r="C106" s="35" t="e">
        <f>SUMIF(#REF!,#REF!,#REF!)</f>
        <v>#REF!</v>
      </c>
      <c r="D106" s="36" t="e">
        <f>SUMIF(#REF!,#REF!,#REF!)</f>
        <v>#REF!</v>
      </c>
      <c r="E106" s="36" t="e">
        <f>SUMIF(#REF!,#REF!,#REF!)</f>
        <v>#REF!</v>
      </c>
      <c r="F106" s="36" t="e">
        <f>SUMIF(#REF!,#REF!,#REF!)</f>
        <v>#REF!</v>
      </c>
      <c r="G106" s="36" t="e">
        <f>SUMIF(#REF!,#REF!,#REF!)</f>
        <v>#REF!</v>
      </c>
      <c r="H106" s="78" t="e">
        <f>ROUND(#REF!,0)</f>
        <v>#REF!</v>
      </c>
      <c r="I106" s="78" t="e">
        <f>ROUND(#REF!,0)</f>
        <v>#REF!</v>
      </c>
      <c r="J106" s="78">
        <v>0</v>
      </c>
      <c r="K106" s="78">
        <v>0</v>
      </c>
      <c r="L106" s="78" t="e">
        <f>ROUND(#REF!,0)</f>
        <v>#REF!</v>
      </c>
      <c r="M106" s="78" t="e">
        <f>ROUND(#REF!,0)</f>
        <v>#REF!</v>
      </c>
      <c r="N106" s="78" t="e">
        <f t="shared" si="9"/>
        <v>#REF!</v>
      </c>
      <c r="O106" s="71" t="e">
        <f t="shared" si="10"/>
        <v>#REF!</v>
      </c>
    </row>
    <row r="107" spans="1:15" ht="12.75" customHeight="1">
      <c r="A107" s="27" t="s">
        <v>71</v>
      </c>
      <c r="B107" s="35" t="e">
        <f>SUMIF(#REF!,#REF!,#REF!)</f>
        <v>#REF!</v>
      </c>
      <c r="C107" s="35" t="e">
        <f>SUMIF(#REF!,#REF!,#REF!)</f>
        <v>#REF!</v>
      </c>
      <c r="D107" s="36" t="e">
        <f>SUMIF(#REF!,#REF!,#REF!)</f>
        <v>#REF!</v>
      </c>
      <c r="E107" s="36" t="e">
        <f>SUMIF(#REF!,#REF!,#REF!)</f>
        <v>#REF!</v>
      </c>
      <c r="F107" s="36" t="e">
        <f>SUMIF(#REF!,#REF!,#REF!)</f>
        <v>#REF!</v>
      </c>
      <c r="G107" s="36" t="e">
        <f>SUMIF(#REF!,#REF!,#REF!)</f>
        <v>#REF!</v>
      </c>
      <c r="H107" s="78" t="e">
        <f>ROUND(#REF!,0)</f>
        <v>#REF!</v>
      </c>
      <c r="I107" s="78" t="e">
        <f>ROUND(#REF!,0)</f>
        <v>#REF!</v>
      </c>
      <c r="J107" s="78">
        <v>0</v>
      </c>
      <c r="K107" s="78">
        <v>60555</v>
      </c>
      <c r="L107" s="78" t="e">
        <f>ROUND(#REF!,0)</f>
        <v>#REF!</v>
      </c>
      <c r="M107" s="78" t="e">
        <f>ROUND(#REF!,0)</f>
        <v>#REF!</v>
      </c>
      <c r="N107" s="78" t="e">
        <f t="shared" si="9"/>
        <v>#REF!</v>
      </c>
      <c r="O107" s="71" t="e">
        <f t="shared" si="10"/>
        <v>#REF!</v>
      </c>
    </row>
    <row r="108" spans="1:15" ht="12.75" customHeight="1">
      <c r="A108" s="27" t="s">
        <v>72</v>
      </c>
      <c r="B108" s="35" t="e">
        <f>SUMIF(#REF!,#REF!,#REF!)</f>
        <v>#REF!</v>
      </c>
      <c r="C108" s="35" t="e">
        <f>SUMIF(#REF!,#REF!,#REF!)</f>
        <v>#REF!</v>
      </c>
      <c r="D108" s="36" t="e">
        <f>SUMIF(#REF!,#REF!,#REF!)</f>
        <v>#REF!</v>
      </c>
      <c r="E108" s="36" t="e">
        <f>SUMIF(#REF!,#REF!,#REF!)</f>
        <v>#REF!</v>
      </c>
      <c r="F108" s="36" t="e">
        <f>SUMIF(#REF!,#REF!,#REF!)</f>
        <v>#REF!</v>
      </c>
      <c r="G108" s="36" t="e">
        <f>SUMIF(#REF!,#REF!,#REF!)</f>
        <v>#REF!</v>
      </c>
      <c r="H108" s="78" t="e">
        <f>ROUND(#REF!,0)</f>
        <v>#REF!</v>
      </c>
      <c r="I108" s="78" t="e">
        <f>ROUND(#REF!,0)</f>
        <v>#REF!</v>
      </c>
      <c r="J108" s="78">
        <v>2451976</v>
      </c>
      <c r="K108" s="78">
        <v>2192196</v>
      </c>
      <c r="L108" s="78" t="e">
        <f>ROUND(#REF!,0)</f>
        <v>#REF!</v>
      </c>
      <c r="M108" s="78" t="e">
        <f>ROUND(#REF!,0)</f>
        <v>#REF!</v>
      </c>
      <c r="N108" s="78" t="e">
        <f t="shared" si="9"/>
        <v>#REF!</v>
      </c>
      <c r="O108" s="71" t="e">
        <f t="shared" si="10"/>
        <v>#REF!</v>
      </c>
    </row>
    <row r="109" spans="1:15">
      <c r="A109" s="47"/>
      <c r="B109" s="46"/>
      <c r="C109" s="46"/>
      <c r="D109" s="46"/>
      <c r="E109" s="46"/>
      <c r="F109" s="46"/>
      <c r="G109" s="46"/>
      <c r="H109" s="82"/>
      <c r="I109" s="82"/>
      <c r="J109" s="82"/>
      <c r="K109" s="82"/>
      <c r="L109" s="82"/>
      <c r="M109" s="82"/>
      <c r="N109" s="82">
        <f t="shared" si="9"/>
        <v>0</v>
      </c>
      <c r="O109" s="86">
        <f t="shared" si="10"/>
        <v>0</v>
      </c>
    </row>
    <row r="110" spans="1:15">
      <c r="A110" s="48"/>
      <c r="B110" s="49"/>
      <c r="C110" s="49"/>
      <c r="D110" s="49"/>
      <c r="E110" s="49"/>
      <c r="F110" s="49"/>
      <c r="G110" s="49"/>
      <c r="H110" s="83"/>
      <c r="I110" s="83"/>
      <c r="J110" s="83"/>
      <c r="K110" s="83"/>
      <c r="L110" s="83"/>
      <c r="M110" s="83"/>
      <c r="N110" s="83">
        <f t="shared" si="9"/>
        <v>0</v>
      </c>
      <c r="O110" s="87">
        <f t="shared" si="10"/>
        <v>0</v>
      </c>
    </row>
    <row r="111" spans="1:15">
      <c r="A111" s="47"/>
      <c r="B111" s="49"/>
      <c r="C111" s="49"/>
      <c r="D111" s="49"/>
      <c r="E111" s="49"/>
      <c r="F111" s="49"/>
      <c r="G111" s="49"/>
      <c r="H111" s="83"/>
      <c r="I111" s="83"/>
      <c r="J111" s="83"/>
      <c r="K111" s="83"/>
      <c r="L111" s="83"/>
      <c r="M111" s="83"/>
      <c r="N111" s="83">
        <f t="shared" si="9"/>
        <v>0</v>
      </c>
      <c r="O111" s="87">
        <f t="shared" si="10"/>
        <v>0</v>
      </c>
    </row>
    <row r="112" spans="1:15" ht="15.75">
      <c r="A112" s="33" t="s">
        <v>226</v>
      </c>
      <c r="B112" s="41"/>
      <c r="C112" s="35"/>
      <c r="D112" s="36"/>
      <c r="E112" s="36"/>
      <c r="F112" s="36"/>
      <c r="G112" s="36"/>
      <c r="H112" s="78"/>
      <c r="I112" s="78"/>
      <c r="J112" s="78"/>
      <c r="K112" s="78"/>
      <c r="L112" s="78"/>
      <c r="M112" s="78"/>
      <c r="N112" s="78">
        <f t="shared" si="9"/>
        <v>0</v>
      </c>
      <c r="O112" s="71">
        <f t="shared" si="10"/>
        <v>0</v>
      </c>
    </row>
    <row r="113" spans="1:15">
      <c r="A113" s="25"/>
      <c r="B113" s="41"/>
      <c r="C113" s="35"/>
      <c r="D113" s="36"/>
      <c r="E113" s="36"/>
      <c r="F113" s="36"/>
      <c r="G113" s="36"/>
      <c r="H113" s="78"/>
      <c r="I113" s="78"/>
      <c r="J113" s="78"/>
      <c r="K113" s="78"/>
      <c r="L113" s="78"/>
      <c r="M113" s="78"/>
      <c r="N113" s="78">
        <f t="shared" si="9"/>
        <v>0</v>
      </c>
      <c r="O113" s="71">
        <f t="shared" si="10"/>
        <v>0</v>
      </c>
    </row>
    <row r="114" spans="1:15">
      <c r="A114" s="25" t="s">
        <v>73</v>
      </c>
      <c r="B114" s="41"/>
      <c r="C114" s="35"/>
      <c r="D114" s="36"/>
      <c r="E114" s="36"/>
      <c r="F114" s="36"/>
      <c r="G114" s="36"/>
      <c r="H114" s="78"/>
      <c r="I114" s="78"/>
      <c r="J114" s="78"/>
      <c r="K114" s="78"/>
      <c r="L114" s="78"/>
      <c r="M114" s="78"/>
      <c r="N114" s="78">
        <f t="shared" si="9"/>
        <v>0</v>
      </c>
      <c r="O114" s="71">
        <f t="shared" si="10"/>
        <v>0</v>
      </c>
    </row>
    <row r="115" spans="1:15">
      <c r="A115" s="27" t="s">
        <v>74</v>
      </c>
      <c r="B115" s="41"/>
      <c r="C115" s="35"/>
      <c r="D115" s="36"/>
      <c r="E115" s="36"/>
      <c r="F115" s="36"/>
      <c r="G115" s="36"/>
      <c r="H115" s="78"/>
      <c r="I115" s="78"/>
      <c r="J115" s="78"/>
      <c r="K115" s="78"/>
      <c r="L115" s="78"/>
      <c r="M115" s="78"/>
      <c r="N115" s="78">
        <f t="shared" si="9"/>
        <v>0</v>
      </c>
      <c r="O115" s="71">
        <f t="shared" si="10"/>
        <v>0</v>
      </c>
    </row>
    <row r="116" spans="1:15">
      <c r="A116" s="90" t="s">
        <v>233</v>
      </c>
      <c r="B116" s="35" t="e">
        <f>-1*SUMIF(#REF!,#REF!,#REF!)</f>
        <v>#REF!</v>
      </c>
      <c r="C116" s="35" t="e">
        <f>-1*SUMIF(#REF!,#REF!,#REF!)</f>
        <v>#REF!</v>
      </c>
      <c r="D116" s="36" t="e">
        <f>-1*SUMIF(#REF!,#REF!,#REF!)</f>
        <v>#REF!</v>
      </c>
      <c r="E116" s="36" t="e">
        <f>-1*SUMIF(#REF!,#REF!,#REF!)</f>
        <v>#REF!</v>
      </c>
      <c r="F116" s="36" t="e">
        <f>-1*SUMIF(#REF!,#REF!,#REF!)</f>
        <v>#REF!</v>
      </c>
      <c r="G116" s="36" t="e">
        <f>-1*SUMIF(#REF!,#REF!,#REF!)</f>
        <v>#REF!</v>
      </c>
      <c r="H116" s="78" t="e">
        <f>ROUND(#REF!,0)</f>
        <v>#REF!</v>
      </c>
      <c r="I116" s="78" t="e">
        <f>ROUND(#REF!,0)</f>
        <v>#REF!</v>
      </c>
      <c r="J116" s="78">
        <v>46727129</v>
      </c>
      <c r="K116" s="78">
        <v>46727129</v>
      </c>
      <c r="L116" s="78" t="e">
        <f>ROUND(#REF!,0)</f>
        <v>#REF!</v>
      </c>
      <c r="M116" s="78" t="e">
        <f>ROUND(#REF!,0)</f>
        <v>#REF!</v>
      </c>
      <c r="N116" s="78" t="e">
        <f t="shared" si="9"/>
        <v>#REF!</v>
      </c>
      <c r="O116" s="71" t="e">
        <f t="shared" si="10"/>
        <v>#REF!</v>
      </c>
    </row>
    <row r="117" spans="1:15">
      <c r="A117" s="29" t="s">
        <v>75</v>
      </c>
      <c r="B117" s="35" t="e">
        <f>-1*SUMIF(#REF!,#REF!,#REF!)</f>
        <v>#REF!</v>
      </c>
      <c r="C117" s="35" t="e">
        <f>-1*SUMIF(#REF!,#REF!,#REF!)</f>
        <v>#REF!</v>
      </c>
      <c r="D117" s="36" t="e">
        <f>-1*SUMIF(#REF!,#REF!,#REF!)</f>
        <v>#REF!</v>
      </c>
      <c r="E117" s="36" t="e">
        <f>-1*SUMIF(#REF!,#REF!,#REF!)</f>
        <v>#REF!</v>
      </c>
      <c r="F117" s="36" t="e">
        <f>-1*SUMIF(#REF!,#REF!,#REF!)</f>
        <v>#REF!</v>
      </c>
      <c r="G117" s="36" t="e">
        <f>-1*SUMIF(#REF!,#REF!,#REF!)</f>
        <v>#REF!</v>
      </c>
      <c r="H117" s="78" t="e">
        <f>ROUND(#REF!,0)</f>
        <v>#REF!</v>
      </c>
      <c r="I117" s="78" t="e">
        <f>ROUND(#REF!,0)</f>
        <v>#REF!</v>
      </c>
      <c r="J117" s="78">
        <v>-9660587</v>
      </c>
      <c r="K117" s="78">
        <v>-9655076</v>
      </c>
      <c r="L117" s="78" t="e">
        <f>ROUND(#REF!,0)</f>
        <v>#REF!</v>
      </c>
      <c r="M117" s="78" t="e">
        <f>ROUND(#REF!,0)</f>
        <v>#REF!</v>
      </c>
      <c r="N117" s="78" t="e">
        <f t="shared" si="9"/>
        <v>#REF!</v>
      </c>
      <c r="O117" s="71" t="e">
        <f t="shared" si="10"/>
        <v>#REF!</v>
      </c>
    </row>
    <row r="118" spans="1:15">
      <c r="A118" s="91" t="s">
        <v>234</v>
      </c>
      <c r="B118" s="35" t="e">
        <f>-1*SUMIF(#REF!,#REF!,#REF!)</f>
        <v>#REF!</v>
      </c>
      <c r="C118" s="35" t="e">
        <f>-1*SUMIF(#REF!,#REF!,#REF!)</f>
        <v>#REF!</v>
      </c>
      <c r="D118" s="36" t="e">
        <f>-1*SUMIF(#REF!,#REF!,#REF!)</f>
        <v>#REF!</v>
      </c>
      <c r="E118" s="36" t="e">
        <f>-1*SUMIF(#REF!,#REF!,#REF!)</f>
        <v>#REF!</v>
      </c>
      <c r="F118" s="36" t="e">
        <f>-1*SUMIF(#REF!,#REF!,#REF!)</f>
        <v>#REF!</v>
      </c>
      <c r="G118" s="36" t="e">
        <f>-1*SUMIF(#REF!,#REF!,#REF!)</f>
        <v>#REF!</v>
      </c>
      <c r="H118" s="78" t="e">
        <f>ROUND(#REF!,0)</f>
        <v>#REF!</v>
      </c>
      <c r="I118" s="78" t="e">
        <f>ROUND(#REF!,0)</f>
        <v>#REF!</v>
      </c>
      <c r="J118" s="78">
        <v>103219143</v>
      </c>
      <c r="K118" s="78">
        <v>99862227</v>
      </c>
      <c r="L118" s="78" t="e">
        <f>ROUND(#REF!,0)</f>
        <v>#REF!</v>
      </c>
      <c r="M118" s="78" t="e">
        <f>ROUND(#REF!,0)</f>
        <v>#REF!</v>
      </c>
      <c r="N118" s="78" t="e">
        <f t="shared" si="9"/>
        <v>#REF!</v>
      </c>
      <c r="O118" s="71" t="e">
        <f t="shared" si="10"/>
        <v>#REF!</v>
      </c>
    </row>
    <row r="119" spans="1:15">
      <c r="A119" s="27" t="s">
        <v>76</v>
      </c>
      <c r="B119" s="35" t="e">
        <f>-1*SUMIF(#REF!,#REF!,#REF!)</f>
        <v>#REF!</v>
      </c>
      <c r="C119" s="35" t="e">
        <f>-1*SUMIF(#REF!,#REF!,#REF!)</f>
        <v>#REF!</v>
      </c>
      <c r="D119" s="36" t="e">
        <f>-1*SUMIF(#REF!,#REF!,#REF!)</f>
        <v>#REF!</v>
      </c>
      <c r="E119" s="36" t="e">
        <f>-1*SUMIF(#REF!,#REF!,#REF!)</f>
        <v>#REF!</v>
      </c>
      <c r="F119" s="36" t="e">
        <f>-1*SUMIF(#REF!,#REF!,#REF!)</f>
        <v>#REF!</v>
      </c>
      <c r="G119" s="36" t="e">
        <f>-1*SUMIF(#REF!,#REF!,#REF!)</f>
        <v>#REF!</v>
      </c>
      <c r="H119" s="78" t="e">
        <f>ROUND(#REF!,0)</f>
        <v>#REF!</v>
      </c>
      <c r="I119" s="78" t="e">
        <f>ROUND(#REF!,0)</f>
        <v>#REF!</v>
      </c>
      <c r="J119" s="78">
        <v>29609150</v>
      </c>
      <c r="K119" s="78">
        <v>29928987</v>
      </c>
      <c r="L119" s="78" t="e">
        <f>ROUND(#REF!,0)</f>
        <v>#REF!</v>
      </c>
      <c r="M119" s="78" t="e">
        <f>ROUND(#REF!,0)</f>
        <v>#REF!</v>
      </c>
      <c r="N119" s="78" t="e">
        <f t="shared" si="9"/>
        <v>#REF!</v>
      </c>
      <c r="O119" s="71" t="e">
        <f t="shared" si="10"/>
        <v>#REF!</v>
      </c>
    </row>
    <row r="120" spans="1:15">
      <c r="A120" s="27" t="s">
        <v>77</v>
      </c>
      <c r="B120" s="35" t="e">
        <f>-1*SUMIF(#REF!,#REF!,#REF!)</f>
        <v>#REF!</v>
      </c>
      <c r="C120" s="35" t="e">
        <f>-1*SUMIF(#REF!,#REF!,#REF!)</f>
        <v>#REF!</v>
      </c>
      <c r="D120" s="36" t="e">
        <f>-1*SUMIF(#REF!,#REF!,#REF!)</f>
        <v>#REF!</v>
      </c>
      <c r="E120" s="36" t="e">
        <f>-1*SUMIF(#REF!,#REF!,#REF!)</f>
        <v>#REF!</v>
      </c>
      <c r="F120" s="36" t="e">
        <f>-1*SUMIF(#REF!,#REF!,#REF!)</f>
        <v>#REF!</v>
      </c>
      <c r="G120" s="36" t="e">
        <f>-1*SUMIF(#REF!,#REF!,#REF!)</f>
        <v>#REF!</v>
      </c>
      <c r="H120" s="78" t="e">
        <f>ROUND(#REF!,0)</f>
        <v>#REF!</v>
      </c>
      <c r="I120" s="78" t="e">
        <f>ROUND(#REF!,0)</f>
        <v>#REF!</v>
      </c>
      <c r="J120" s="78">
        <v>1090866</v>
      </c>
      <c r="K120" s="78">
        <v>1072062</v>
      </c>
      <c r="L120" s="78" t="e">
        <f>ROUND(#REF!,0)</f>
        <v>#REF!</v>
      </c>
      <c r="M120" s="78" t="e">
        <f>ROUND(#REF!,0)</f>
        <v>#REF!</v>
      </c>
      <c r="N120" s="78" t="e">
        <f t="shared" si="9"/>
        <v>#REF!</v>
      </c>
      <c r="O120" s="71" t="e">
        <f t="shared" si="10"/>
        <v>#REF!</v>
      </c>
    </row>
    <row r="121" spans="1:15">
      <c r="A121" s="27" t="s">
        <v>78</v>
      </c>
      <c r="B121" s="35" t="e">
        <f>-1*SUMIF(#REF!,#REF!,#REF!)</f>
        <v>#REF!</v>
      </c>
      <c r="C121" s="35" t="e">
        <f>-1*SUMIF(#REF!,#REF!,#REF!)</f>
        <v>#REF!</v>
      </c>
      <c r="D121" s="36" t="e">
        <f>-1*SUMIF(#REF!,#REF!,#REF!)</f>
        <v>#REF!</v>
      </c>
      <c r="E121" s="36" t="e">
        <f>-1*SUMIF(#REF!,#REF!,#REF!)</f>
        <v>#REF!</v>
      </c>
      <c r="F121" s="36" t="e">
        <f>-1*SUMIF(#REF!,#REF!,#REF!)</f>
        <v>#REF!</v>
      </c>
      <c r="G121" s="36" t="e">
        <f>-1*SUMIF(#REF!,#REF!,#REF!)</f>
        <v>#REF!</v>
      </c>
      <c r="H121" s="78" t="e">
        <f>ROUND(#REF!,0)</f>
        <v>#REF!</v>
      </c>
      <c r="I121" s="78" t="e">
        <f>ROUND(#REF!,0)</f>
        <v>#REF!</v>
      </c>
      <c r="J121" s="78">
        <v>109573</v>
      </c>
      <c r="K121" s="78">
        <v>107444</v>
      </c>
      <c r="L121" s="78" t="e">
        <f>ROUND(#REF!,0)</f>
        <v>#REF!</v>
      </c>
      <c r="M121" s="78" t="e">
        <f>ROUND(#REF!,0)</f>
        <v>#REF!</v>
      </c>
      <c r="N121" s="78" t="e">
        <f t="shared" si="9"/>
        <v>#REF!</v>
      </c>
      <c r="O121" s="71" t="e">
        <f t="shared" si="10"/>
        <v>#REF!</v>
      </c>
    </row>
    <row r="122" spans="1:15">
      <c r="A122" s="27" t="s">
        <v>79</v>
      </c>
      <c r="B122" s="35" t="e">
        <f>-1*SUMIF(#REF!,#REF!,#REF!)</f>
        <v>#REF!</v>
      </c>
      <c r="C122" s="35" t="e">
        <f>-1*SUMIF(#REF!,#REF!,#REF!)</f>
        <v>#REF!</v>
      </c>
      <c r="D122" s="36" t="e">
        <f>-1*SUMIF(#REF!,#REF!,#REF!)</f>
        <v>#REF!</v>
      </c>
      <c r="E122" s="36" t="e">
        <f>-1*SUMIF(#REF!,#REF!,#REF!)</f>
        <v>#REF!</v>
      </c>
      <c r="F122" s="36" t="e">
        <f>-1*SUMIF(#REF!,#REF!,#REF!)</f>
        <v>#REF!</v>
      </c>
      <c r="G122" s="36" t="e">
        <f>-1*SUMIF(#REF!,#REF!,#REF!)</f>
        <v>#REF!</v>
      </c>
      <c r="H122" s="78" t="e">
        <f>ROUND(#REF!,0)+#REF!</f>
        <v>#REF!</v>
      </c>
      <c r="I122" s="78" t="e">
        <f>ROUND(#REF!,0)+#REF!</f>
        <v>#REF!</v>
      </c>
      <c r="J122" s="78">
        <v>0</v>
      </c>
      <c r="K122" s="78">
        <v>4</v>
      </c>
      <c r="L122" s="78" t="e">
        <f>ROUND(#REF!,0)+#REF!</f>
        <v>#REF!</v>
      </c>
      <c r="M122" s="78" t="e">
        <f>ROUND(#REF!,0)+#REF!</f>
        <v>#REF!</v>
      </c>
      <c r="N122" s="78" t="e">
        <f t="shared" si="9"/>
        <v>#REF!</v>
      </c>
      <c r="O122" s="71" t="e">
        <f t="shared" si="10"/>
        <v>#REF!</v>
      </c>
    </row>
    <row r="123" spans="1:15">
      <c r="A123" s="27" t="s">
        <v>80</v>
      </c>
      <c r="B123" s="35" t="e">
        <f>-1*SUMIF(#REF!,#REF!,#REF!)</f>
        <v>#REF!</v>
      </c>
      <c r="C123" s="35" t="e">
        <f>-1*SUMIF(#REF!,#REF!,#REF!)</f>
        <v>#REF!</v>
      </c>
      <c r="D123" s="36" t="e">
        <f>-1*SUMIF(#REF!,#REF!,#REF!)</f>
        <v>#REF!</v>
      </c>
      <c r="E123" s="36" t="e">
        <f>-1*SUMIF(#REF!,#REF!,#REF!)</f>
        <v>#REF!</v>
      </c>
      <c r="F123" s="36" t="e">
        <f>-1*SUMIF(#REF!,#REF!,#REF!)</f>
        <v>#REF!</v>
      </c>
      <c r="G123" s="36" t="e">
        <f>-1*SUMIF(#REF!,#REF!,#REF!)</f>
        <v>#REF!</v>
      </c>
      <c r="H123" s="78" t="e">
        <f>ROUND(#REF!,0)</f>
        <v>#REF!</v>
      </c>
      <c r="I123" s="78" t="e">
        <f>ROUND(#REF!,0)</f>
        <v>#REF!</v>
      </c>
      <c r="J123" s="78">
        <v>-2082404</v>
      </c>
      <c r="K123" s="78">
        <v>-1616596</v>
      </c>
      <c r="L123" s="78" t="e">
        <f>ROUND(#REF!,0)</f>
        <v>#REF!</v>
      </c>
      <c r="M123" s="78" t="e">
        <f>ROUND(#REF!,0)</f>
        <v>#REF!</v>
      </c>
      <c r="N123" s="78" t="e">
        <f t="shared" si="9"/>
        <v>#REF!</v>
      </c>
      <c r="O123" s="71" t="e">
        <f t="shared" si="10"/>
        <v>#REF!</v>
      </c>
    </row>
    <row r="124" spans="1:15">
      <c r="A124" s="27" t="s">
        <v>81</v>
      </c>
      <c r="B124" s="35" t="e">
        <f>-1*SUMIF(#REF!,#REF!,#REF!)</f>
        <v>#REF!</v>
      </c>
      <c r="C124" s="35" t="e">
        <f>-1*SUMIF(#REF!,#REF!,#REF!)</f>
        <v>#REF!</v>
      </c>
      <c r="D124" s="36" t="e">
        <f>-1*SUMIF(#REF!,#REF!,#REF!)</f>
        <v>#REF!</v>
      </c>
      <c r="E124" s="36" t="e">
        <f>-1*SUMIF(#REF!,#REF!,#REF!)</f>
        <v>#REF!</v>
      </c>
      <c r="F124" s="36" t="e">
        <f>-1*SUMIF(#REF!,#REF!,#REF!)</f>
        <v>#REF!</v>
      </c>
      <c r="G124" s="36" t="e">
        <f>-1*SUMIF(#REF!,#REF!,#REF!)</f>
        <v>#REF!</v>
      </c>
      <c r="H124" s="78" t="e">
        <f>ROUND(#REF!,0)+#REF!</f>
        <v>#REF!</v>
      </c>
      <c r="I124" s="78" t="e">
        <f>ROUND(#REF!,0)+#REF!</f>
        <v>#REF!</v>
      </c>
      <c r="J124" s="78">
        <v>465807.75</v>
      </c>
      <c r="K124" s="78">
        <v>160905</v>
      </c>
      <c r="L124" s="78" t="e">
        <f>ROUND(#REF!,0)+#REF!</f>
        <v>#REF!</v>
      </c>
      <c r="M124" s="78" t="e">
        <f>ROUND(#REF!,0)+#REF!</f>
        <v>#REF!</v>
      </c>
      <c r="N124" s="78" t="e">
        <f t="shared" si="9"/>
        <v>#REF!</v>
      </c>
      <c r="O124" s="71" t="e">
        <f t="shared" si="10"/>
        <v>#REF!</v>
      </c>
    </row>
    <row r="125" spans="1:15" ht="18">
      <c r="A125" s="20" t="s">
        <v>82</v>
      </c>
      <c r="B125" s="38" t="e">
        <f t="shared" ref="B125:H125" si="16">SUM(B116:B124)</f>
        <v>#REF!</v>
      </c>
      <c r="C125" s="38" t="e">
        <f t="shared" si="16"/>
        <v>#REF!</v>
      </c>
      <c r="D125" s="38" t="e">
        <f t="shared" si="16"/>
        <v>#REF!</v>
      </c>
      <c r="E125" s="38" t="e">
        <f t="shared" si="16"/>
        <v>#REF!</v>
      </c>
      <c r="F125" s="38" t="e">
        <f t="shared" si="16"/>
        <v>#REF!</v>
      </c>
      <c r="G125" s="38" t="e">
        <f t="shared" si="16"/>
        <v>#REF!</v>
      </c>
      <c r="H125" s="79" t="e">
        <f t="shared" si="16"/>
        <v>#REF!</v>
      </c>
      <c r="I125" s="79" t="e">
        <f>SUM(I116:I124)</f>
        <v>#REF!</v>
      </c>
      <c r="J125" s="79">
        <v>169478677.75</v>
      </c>
      <c r="K125" s="79">
        <v>166587086</v>
      </c>
      <c r="L125" s="79" t="e">
        <f>SUM(L116:L124)</f>
        <v>#REF!</v>
      </c>
      <c r="M125" s="79" t="e">
        <f>SUM(M116:M124)</f>
        <v>#REF!</v>
      </c>
      <c r="N125" s="79" t="e">
        <f t="shared" si="9"/>
        <v>#REF!</v>
      </c>
      <c r="O125" s="73" t="e">
        <f t="shared" si="10"/>
        <v>#REF!</v>
      </c>
    </row>
    <row r="126" spans="1:15">
      <c r="A126" s="25"/>
      <c r="B126" s="41"/>
      <c r="C126" s="35"/>
      <c r="D126" s="36"/>
      <c r="E126" s="36"/>
      <c r="F126" s="36"/>
      <c r="G126" s="36"/>
      <c r="H126" s="78"/>
      <c r="I126" s="78"/>
      <c r="J126" s="78"/>
      <c r="K126" s="78"/>
      <c r="L126" s="78"/>
      <c r="M126" s="78"/>
      <c r="N126" s="78">
        <f t="shared" si="9"/>
        <v>0</v>
      </c>
      <c r="O126" s="71">
        <f t="shared" si="10"/>
        <v>0</v>
      </c>
    </row>
    <row r="127" spans="1:15">
      <c r="A127" s="25" t="s">
        <v>83</v>
      </c>
      <c r="B127" s="41"/>
      <c r="C127" s="35"/>
      <c r="D127" s="36"/>
      <c r="E127" s="36"/>
      <c r="F127" s="36"/>
      <c r="G127" s="36"/>
      <c r="H127" s="78"/>
      <c r="I127" s="78"/>
      <c r="J127" s="78"/>
      <c r="K127" s="78"/>
      <c r="L127" s="78"/>
      <c r="M127" s="78"/>
      <c r="N127" s="78">
        <f t="shared" si="9"/>
        <v>0</v>
      </c>
      <c r="O127" s="71">
        <f t="shared" si="10"/>
        <v>0</v>
      </c>
    </row>
    <row r="128" spans="1:15">
      <c r="A128" s="27" t="s">
        <v>222</v>
      </c>
      <c r="B128" s="35" t="e">
        <f>-1*SUMIF(#REF!,#REF!,#REF!)</f>
        <v>#REF!</v>
      </c>
      <c r="C128" s="35" t="e">
        <f>-1*SUMIF(#REF!,#REF!,#REF!)</f>
        <v>#REF!</v>
      </c>
      <c r="D128" s="36" t="e">
        <f>-1*SUMIF(#REF!,#REF!,#REF!)</f>
        <v>#REF!</v>
      </c>
      <c r="E128" s="36" t="e">
        <f>-1*SUMIF(#REF!,#REF!,#REF!)</f>
        <v>#REF!</v>
      </c>
      <c r="F128" s="36" t="e">
        <f>-1*SUMIF(#REF!,#REF!,#REF!)</f>
        <v>#REF!</v>
      </c>
      <c r="G128" s="36" t="e">
        <f>-1*SUMIF(#REF!,#REF!,#REF!)</f>
        <v>#REF!</v>
      </c>
      <c r="H128" s="78" t="e">
        <f>ROUND(#REF!,0)</f>
        <v>#REF!</v>
      </c>
      <c r="I128" s="78" t="e">
        <f>ROUND(#REF!,0)</f>
        <v>#REF!</v>
      </c>
      <c r="J128" s="78">
        <v>56199</v>
      </c>
      <c r="K128" s="78">
        <v>96199</v>
      </c>
      <c r="L128" s="78" t="e">
        <f>ROUND(#REF!,0)</f>
        <v>#REF!</v>
      </c>
      <c r="M128" s="78" t="e">
        <f>ROUND(#REF!,0)</f>
        <v>#REF!</v>
      </c>
      <c r="N128" s="78" t="e">
        <f t="shared" si="9"/>
        <v>#REF!</v>
      </c>
      <c r="O128" s="71" t="e">
        <f t="shared" si="10"/>
        <v>#REF!</v>
      </c>
    </row>
    <row r="129" spans="1:15">
      <c r="A129" s="27" t="s">
        <v>223</v>
      </c>
      <c r="B129" s="35" t="e">
        <f>-1*SUMIF(#REF!,#REF!,#REF!)</f>
        <v>#REF!</v>
      </c>
      <c r="C129" s="35" t="e">
        <f>-1*SUMIF(#REF!,#REF!,#REF!)</f>
        <v>#REF!</v>
      </c>
      <c r="D129" s="36" t="e">
        <f>-1*SUMIF(#REF!,#REF!,#REF!)</f>
        <v>#REF!</v>
      </c>
      <c r="E129" s="36" t="e">
        <f>-1*SUMIF(#REF!,#REF!,#REF!)</f>
        <v>#REF!</v>
      </c>
      <c r="F129" s="36" t="e">
        <f>-1*SUMIF(#REF!,#REF!,#REF!)</f>
        <v>#REF!</v>
      </c>
      <c r="G129" s="36" t="e">
        <f>-1*SUMIF(#REF!,#REF!,#REF!)</f>
        <v>#REF!</v>
      </c>
      <c r="H129" s="78" t="e">
        <f>ROUND(#REF!,0)</f>
        <v>#REF!</v>
      </c>
      <c r="I129" s="78" t="e">
        <f>ROUND(#REF!,0)</f>
        <v>#REF!</v>
      </c>
      <c r="J129" s="78">
        <v>2428176</v>
      </c>
      <c r="K129" s="78">
        <v>2843461</v>
      </c>
      <c r="L129" s="78" t="e">
        <f>ROUND(#REF!,0)</f>
        <v>#REF!</v>
      </c>
      <c r="M129" s="78" t="e">
        <f>ROUND(#REF!,0)</f>
        <v>#REF!</v>
      </c>
      <c r="N129" s="78" t="e">
        <f t="shared" si="9"/>
        <v>#REF!</v>
      </c>
      <c r="O129" s="71" t="e">
        <f t="shared" si="10"/>
        <v>#REF!</v>
      </c>
    </row>
    <row r="130" spans="1:15">
      <c r="A130" s="27" t="s">
        <v>224</v>
      </c>
      <c r="B130" s="35" t="e">
        <f>-1*SUMIF(#REF!,#REF!,#REF!)</f>
        <v>#REF!</v>
      </c>
      <c r="C130" s="35" t="e">
        <f>-1*SUMIF(#REF!,#REF!,#REF!)</f>
        <v>#REF!</v>
      </c>
      <c r="D130" s="36" t="e">
        <f>-1*SUMIF(#REF!,#REF!,#REF!)</f>
        <v>#REF!</v>
      </c>
      <c r="E130" s="36" t="e">
        <f>-1*SUMIF(#REF!,#REF!,#REF!)</f>
        <v>#REF!</v>
      </c>
      <c r="F130" s="36" t="e">
        <f>-1*SUMIF(#REF!,#REF!,#REF!)</f>
        <v>#REF!</v>
      </c>
      <c r="G130" s="36" t="e">
        <f>-1*SUMIF(#REF!,#REF!,#REF!)</f>
        <v>#REF!</v>
      </c>
      <c r="H130" s="78" t="e">
        <f>ROUND(#REF!,0)</f>
        <v>#REF!</v>
      </c>
      <c r="I130" s="78" t="e">
        <f>ROUND(#REF!,0)</f>
        <v>#REF!</v>
      </c>
      <c r="J130" s="78">
        <v>2722336</v>
      </c>
      <c r="K130" s="78">
        <v>3164189</v>
      </c>
      <c r="L130" s="78" t="e">
        <f>ROUND(#REF!,0)</f>
        <v>#REF!</v>
      </c>
      <c r="M130" s="78" t="e">
        <f>ROUND(#REF!,0)</f>
        <v>#REF!</v>
      </c>
      <c r="N130" s="78" t="e">
        <f t="shared" si="9"/>
        <v>#REF!</v>
      </c>
      <c r="O130" s="71" t="e">
        <f t="shared" si="10"/>
        <v>#REF!</v>
      </c>
    </row>
    <row r="131" spans="1:15" ht="18">
      <c r="A131" s="20" t="s">
        <v>84</v>
      </c>
      <c r="B131" s="38" t="e">
        <f t="shared" ref="B131:H131" si="17">SUM(B128:B130)</f>
        <v>#REF!</v>
      </c>
      <c r="C131" s="38" t="e">
        <f t="shared" si="17"/>
        <v>#REF!</v>
      </c>
      <c r="D131" s="38" t="e">
        <f t="shared" si="17"/>
        <v>#REF!</v>
      </c>
      <c r="E131" s="38" t="e">
        <f t="shared" si="17"/>
        <v>#REF!</v>
      </c>
      <c r="F131" s="38" t="e">
        <f t="shared" si="17"/>
        <v>#REF!</v>
      </c>
      <c r="G131" s="38" t="e">
        <f t="shared" si="17"/>
        <v>#REF!</v>
      </c>
      <c r="H131" s="79" t="e">
        <f t="shared" si="17"/>
        <v>#REF!</v>
      </c>
      <c r="I131" s="79" t="e">
        <f>SUM(I128:I130)</f>
        <v>#REF!</v>
      </c>
      <c r="J131" s="79">
        <v>5206711</v>
      </c>
      <c r="K131" s="79">
        <v>6103849</v>
      </c>
      <c r="L131" s="79" t="e">
        <f>SUM(L128:L130)</f>
        <v>#REF!</v>
      </c>
      <c r="M131" s="79" t="e">
        <f>SUM(M128:M130)</f>
        <v>#REF!</v>
      </c>
      <c r="N131" s="79" t="e">
        <f t="shared" si="9"/>
        <v>#REF!</v>
      </c>
      <c r="O131" s="73" t="e">
        <f t="shared" si="10"/>
        <v>#REF!</v>
      </c>
    </row>
    <row r="132" spans="1:15">
      <c r="A132" s="25"/>
      <c r="B132" s="41"/>
      <c r="C132" s="35"/>
      <c r="D132" s="36"/>
      <c r="E132" s="36"/>
      <c r="F132" s="36"/>
      <c r="G132" s="36"/>
      <c r="H132" s="78"/>
      <c r="I132" s="78"/>
      <c r="J132" s="78"/>
      <c r="K132" s="78"/>
      <c r="L132" s="78"/>
      <c r="M132" s="78"/>
      <c r="N132" s="78">
        <f t="shared" si="9"/>
        <v>0</v>
      </c>
      <c r="O132" s="71">
        <f t="shared" si="10"/>
        <v>0</v>
      </c>
    </row>
    <row r="133" spans="1:15" ht="18">
      <c r="A133" s="20" t="s">
        <v>85</v>
      </c>
      <c r="B133" s="38" t="e">
        <f>-1*SUMIF(#REF!,#REF!,#REF!)</f>
        <v>#REF!</v>
      </c>
      <c r="C133" s="38" t="e">
        <f>-1*SUMIF(#REF!,#REF!,#REF!)</f>
        <v>#REF!</v>
      </c>
      <c r="D133" s="38" t="e">
        <f>-1*SUMIF(#REF!,#REF!,#REF!)</f>
        <v>#REF!</v>
      </c>
      <c r="E133" s="38" t="e">
        <f>-1*SUMIF(#REF!,#REF!,#REF!)</f>
        <v>#REF!</v>
      </c>
      <c r="F133" s="38" t="e">
        <f>-1*SUMIF(#REF!,#REF!,#REF!)</f>
        <v>#REF!</v>
      </c>
      <c r="G133" s="38" t="e">
        <f>-1*SUMIF(#REF!,#REF!,#REF!)</f>
        <v>#REF!</v>
      </c>
      <c r="H133" s="79" t="e">
        <f>ROUND(#REF!,0)</f>
        <v>#REF!</v>
      </c>
      <c r="I133" s="79" t="e">
        <f>ROUND(#REF!,0)</f>
        <v>#REF!</v>
      </c>
      <c r="J133" s="79">
        <v>37014</v>
      </c>
      <c r="K133" s="79">
        <v>0</v>
      </c>
      <c r="L133" s="79" t="e">
        <f>ROUND(#REF!,0)</f>
        <v>#REF!</v>
      </c>
      <c r="M133" s="79" t="e">
        <f>ROUND(#REF!,0)</f>
        <v>#REF!</v>
      </c>
      <c r="N133" s="79" t="e">
        <f t="shared" si="9"/>
        <v>#REF!</v>
      </c>
      <c r="O133" s="73" t="e">
        <f t="shared" si="10"/>
        <v>#REF!</v>
      </c>
    </row>
    <row r="134" spans="1:15">
      <c r="A134" s="25"/>
      <c r="B134" s="41"/>
      <c r="C134" s="35"/>
      <c r="D134" s="36"/>
      <c r="E134" s="36"/>
      <c r="F134" s="36"/>
      <c r="G134" s="36"/>
      <c r="H134" s="78"/>
      <c r="I134" s="78"/>
      <c r="J134" s="78"/>
      <c r="K134" s="78"/>
      <c r="L134" s="78"/>
      <c r="M134" s="78"/>
      <c r="N134" s="78">
        <f t="shared" si="9"/>
        <v>0</v>
      </c>
      <c r="O134" s="71">
        <f t="shared" si="10"/>
        <v>0</v>
      </c>
    </row>
    <row r="135" spans="1:15" ht="25.5">
      <c r="A135" s="31" t="s">
        <v>225</v>
      </c>
      <c r="B135" s="41"/>
      <c r="C135" s="35"/>
      <c r="D135" s="36"/>
      <c r="E135" s="36"/>
      <c r="F135" s="36"/>
      <c r="G135" s="36"/>
      <c r="H135" s="78"/>
      <c r="I135" s="78"/>
      <c r="J135" s="78"/>
      <c r="K135" s="78"/>
      <c r="L135" s="78"/>
      <c r="M135" s="78"/>
      <c r="N135" s="78">
        <f t="shared" si="9"/>
        <v>0</v>
      </c>
      <c r="O135" s="71">
        <f t="shared" si="10"/>
        <v>0</v>
      </c>
    </row>
    <row r="136" spans="1:15">
      <c r="A136" s="27" t="s">
        <v>86</v>
      </c>
      <c r="B136" s="35" t="e">
        <f>-1*SUMIF(#REF!,#REF!,#REF!)</f>
        <v>#REF!</v>
      </c>
      <c r="C136" s="35" t="e">
        <f>-1*SUMIF(#REF!,#REF!,#REF!)</f>
        <v>#REF!</v>
      </c>
      <c r="D136" s="36" t="e">
        <f>-1*SUMIF(#REF!,#REF!,#REF!)</f>
        <v>#REF!</v>
      </c>
      <c r="E136" s="36" t="e">
        <f>-1*SUMIF(#REF!,#REF!,#REF!)</f>
        <v>#REF!</v>
      </c>
      <c r="F136" s="36" t="e">
        <f>-1*SUMIF(#REF!,#REF!,#REF!)</f>
        <v>#REF!</v>
      </c>
      <c r="G136" s="36" t="e">
        <f>-1*SUMIF(#REF!,#REF!,#REF!)</f>
        <v>#REF!</v>
      </c>
      <c r="H136" s="78" t="e">
        <f>ROUND(#REF!,0)</f>
        <v>#REF!</v>
      </c>
      <c r="I136" s="78" t="e">
        <f>ROUND(#REF!,0)</f>
        <v>#REF!</v>
      </c>
      <c r="J136" s="78">
        <v>0</v>
      </c>
      <c r="K136" s="78">
        <v>0</v>
      </c>
      <c r="L136" s="78" t="e">
        <f>ROUND(#REF!,0)</f>
        <v>#REF!</v>
      </c>
      <c r="M136" s="78" t="e">
        <f>ROUND(#REF!,0)</f>
        <v>#REF!</v>
      </c>
      <c r="N136" s="78" t="e">
        <f t="shared" si="9"/>
        <v>#REF!</v>
      </c>
      <c r="O136" s="71" t="e">
        <f t="shared" si="10"/>
        <v>#REF!</v>
      </c>
    </row>
    <row r="137" spans="1:15">
      <c r="A137" s="27" t="s">
        <v>87</v>
      </c>
      <c r="B137" s="35" t="e">
        <f>-1*SUMIF(#REF!,#REF!,#REF!)</f>
        <v>#REF!</v>
      </c>
      <c r="C137" s="35" t="e">
        <f>-1*SUMIF(#REF!,#REF!,#REF!)</f>
        <v>#REF!</v>
      </c>
      <c r="D137" s="36" t="e">
        <f>-1*SUMIF(#REF!,#REF!,#REF!)</f>
        <v>#REF!</v>
      </c>
      <c r="E137" s="36" t="e">
        <f>-1*SUMIF(#REF!,#REF!,#REF!)</f>
        <v>#REF!</v>
      </c>
      <c r="F137" s="36" t="e">
        <f>-1*SUMIF(#REF!,#REF!,#REF!)</f>
        <v>#REF!</v>
      </c>
      <c r="G137" s="36" t="e">
        <f>-1*SUMIF(#REF!,#REF!,#REF!)</f>
        <v>#REF!</v>
      </c>
      <c r="H137" s="78" t="e">
        <f>ROUND(#REF!,0)</f>
        <v>#REF!</v>
      </c>
      <c r="I137" s="78" t="e">
        <f>ROUND(#REF!,0)</f>
        <v>#REF!</v>
      </c>
      <c r="J137" s="78">
        <v>3769626</v>
      </c>
      <c r="K137" s="78">
        <v>3539637</v>
      </c>
      <c r="L137" s="78" t="e">
        <f>ROUND(#REF!,0)</f>
        <v>#REF!</v>
      </c>
      <c r="M137" s="78" t="e">
        <f>ROUND(#REF!,0)</f>
        <v>#REF!</v>
      </c>
      <c r="N137" s="78" t="e">
        <f t="shared" si="9"/>
        <v>#REF!</v>
      </c>
      <c r="O137" s="71" t="e">
        <f t="shared" si="10"/>
        <v>#REF!</v>
      </c>
    </row>
    <row r="138" spans="1:15">
      <c r="A138" s="27" t="s">
        <v>88</v>
      </c>
      <c r="B138" s="35" t="e">
        <f>-1*SUMIF(#REF!,#REF!,#REF!)</f>
        <v>#REF!</v>
      </c>
      <c r="C138" s="35" t="e">
        <f>-1*SUMIF(#REF!,#REF!,#REF!)</f>
        <v>#REF!</v>
      </c>
      <c r="D138" s="36" t="e">
        <f>-1*SUMIF(#REF!,#REF!,#REF!)</f>
        <v>#REF!</v>
      </c>
      <c r="E138" s="36" t="e">
        <f>-1*SUMIF(#REF!,#REF!,#REF!)</f>
        <v>#REF!</v>
      </c>
      <c r="F138" s="36" t="e">
        <f>-1*SUMIF(#REF!,#REF!,#REF!)</f>
        <v>#REF!</v>
      </c>
      <c r="G138" s="36" t="e">
        <f>-1*SUMIF(#REF!,#REF!,#REF!)</f>
        <v>#REF!</v>
      </c>
      <c r="H138" s="78" t="e">
        <f>ROUND(#REF!,0)</f>
        <v>#REF!</v>
      </c>
      <c r="I138" s="78" t="e">
        <f>ROUND(#REF!,0)</f>
        <v>#REF!</v>
      </c>
      <c r="J138" s="78">
        <v>0</v>
      </c>
      <c r="K138" s="78">
        <v>0</v>
      </c>
      <c r="L138" s="78" t="e">
        <f>ROUND(#REF!,0)</f>
        <v>#REF!</v>
      </c>
      <c r="M138" s="78" t="e">
        <f>ROUND(#REF!,0)</f>
        <v>#REF!</v>
      </c>
      <c r="N138" s="78" t="e">
        <f t="shared" si="9"/>
        <v>#REF!</v>
      </c>
      <c r="O138" s="71" t="e">
        <f t="shared" si="10"/>
        <v>#REF!</v>
      </c>
    </row>
    <row r="139" spans="1:15">
      <c r="A139" s="27" t="s">
        <v>89</v>
      </c>
      <c r="B139" s="35" t="e">
        <f>-1*SUMIF(#REF!,#REF!,#REF!)</f>
        <v>#REF!</v>
      </c>
      <c r="C139" s="35" t="e">
        <f>-1*SUMIF(#REF!,#REF!,#REF!)</f>
        <v>#REF!</v>
      </c>
      <c r="D139" s="36" t="e">
        <f>-1*SUMIF(#REF!,#REF!,#REF!)</f>
        <v>#REF!</v>
      </c>
      <c r="E139" s="36" t="e">
        <f>-1*SUMIF(#REF!,#REF!,#REF!)</f>
        <v>#REF!</v>
      </c>
      <c r="F139" s="36" t="e">
        <f>-1*SUMIF(#REF!,#REF!,#REF!)</f>
        <v>#REF!</v>
      </c>
      <c r="G139" s="36" t="e">
        <f>-1*SUMIF(#REF!,#REF!,#REF!)</f>
        <v>#REF!</v>
      </c>
      <c r="H139" s="78" t="e">
        <f>ROUND(#REF!,0)</f>
        <v>#REF!</v>
      </c>
      <c r="I139" s="78" t="e">
        <f>ROUND(#REF!,0)</f>
        <v>#REF!</v>
      </c>
      <c r="J139" s="78">
        <v>135561</v>
      </c>
      <c r="K139" s="78">
        <v>43461</v>
      </c>
      <c r="L139" s="78" t="e">
        <f>ROUND(#REF!,0)</f>
        <v>#REF!</v>
      </c>
      <c r="M139" s="78" t="e">
        <f>ROUND(#REF!,0)</f>
        <v>#REF!</v>
      </c>
      <c r="N139" s="78" t="e">
        <f t="shared" si="9"/>
        <v>#REF!</v>
      </c>
      <c r="O139" s="71" t="e">
        <f t="shared" si="10"/>
        <v>#REF!</v>
      </c>
    </row>
    <row r="140" spans="1:15">
      <c r="A140" s="27" t="s">
        <v>90</v>
      </c>
      <c r="B140" s="35" t="e">
        <f>-1*SUMIF(#REF!,#REF!,#REF!)</f>
        <v>#REF!</v>
      </c>
      <c r="C140" s="35" t="e">
        <f>-1*SUMIF(#REF!,#REF!,#REF!)</f>
        <v>#REF!</v>
      </c>
      <c r="D140" s="36" t="e">
        <f>-1*SUMIF(#REF!,#REF!,#REF!)</f>
        <v>#REF!</v>
      </c>
      <c r="E140" s="36" t="e">
        <f>-1*SUMIF(#REF!,#REF!,#REF!)</f>
        <v>#REF!</v>
      </c>
      <c r="F140" s="36" t="e">
        <f>-1*SUMIF(#REF!,#REF!,#REF!)</f>
        <v>#REF!</v>
      </c>
      <c r="G140" s="36" t="e">
        <f>-1*SUMIF(#REF!,#REF!,#REF!)</f>
        <v>#REF!</v>
      </c>
      <c r="H140" s="78" t="e">
        <f>ROUND(#REF!,0)</f>
        <v>#REF!</v>
      </c>
      <c r="I140" s="78" t="e">
        <f>ROUND(#REF!,0)</f>
        <v>#REF!</v>
      </c>
      <c r="J140" s="78">
        <v>8701828</v>
      </c>
      <c r="K140" s="78">
        <v>7718360</v>
      </c>
      <c r="L140" s="78" t="e">
        <f>ROUND(#REF!,0)</f>
        <v>#REF!</v>
      </c>
      <c r="M140" s="78" t="e">
        <f>ROUND(#REF!,0)</f>
        <v>#REF!</v>
      </c>
      <c r="N140" s="78" t="e">
        <f t="shared" si="9"/>
        <v>#REF!</v>
      </c>
      <c r="O140" s="71" t="e">
        <f t="shared" si="10"/>
        <v>#REF!</v>
      </c>
    </row>
    <row r="141" spans="1:15">
      <c r="A141" s="27" t="s">
        <v>91</v>
      </c>
      <c r="B141" s="35" t="e">
        <f>-1*SUMIF(#REF!,#REF!,#REF!)</f>
        <v>#REF!</v>
      </c>
      <c r="C141" s="35" t="e">
        <f>-1*SUMIF(#REF!,#REF!,#REF!)</f>
        <v>#REF!</v>
      </c>
      <c r="D141" s="36" t="e">
        <f>-1*SUMIF(#REF!,#REF!,#REF!)</f>
        <v>#REF!</v>
      </c>
      <c r="E141" s="36" t="e">
        <f>-1*SUMIF(#REF!,#REF!,#REF!)</f>
        <v>#REF!</v>
      </c>
      <c r="F141" s="36" t="e">
        <f>-1*SUMIF(#REF!,#REF!,#REF!)</f>
        <v>#REF!</v>
      </c>
      <c r="G141" s="36" t="e">
        <f>-1*SUMIF(#REF!,#REF!,#REF!)</f>
        <v>#REF!</v>
      </c>
      <c r="H141" s="78" t="e">
        <f>ROUND(#REF!,0)</f>
        <v>#REF!</v>
      </c>
      <c r="I141" s="78" t="e">
        <f>ROUND(#REF!,0)</f>
        <v>#REF!</v>
      </c>
      <c r="J141" s="78">
        <v>0</v>
      </c>
      <c r="K141" s="78">
        <v>0</v>
      </c>
      <c r="L141" s="78" t="e">
        <f>ROUND(#REF!,0)</f>
        <v>#REF!</v>
      </c>
      <c r="M141" s="78" t="e">
        <f>ROUND(#REF!,0)</f>
        <v>#REF!</v>
      </c>
      <c r="N141" s="78" t="e">
        <f t="shared" si="9"/>
        <v>#REF!</v>
      </c>
      <c r="O141" s="71" t="e">
        <f t="shared" si="10"/>
        <v>#REF!</v>
      </c>
    </row>
    <row r="142" spans="1:15">
      <c r="A142" s="27" t="s">
        <v>92</v>
      </c>
      <c r="B142" s="35" t="e">
        <f>-1*SUMIF(#REF!,#REF!,#REF!)</f>
        <v>#REF!</v>
      </c>
      <c r="C142" s="35" t="e">
        <f>-1*SUMIF(#REF!,#REF!,#REF!)</f>
        <v>#REF!</v>
      </c>
      <c r="D142" s="36" t="e">
        <f>-1*SUMIF(#REF!,#REF!,#REF!)</f>
        <v>#REF!</v>
      </c>
      <c r="E142" s="36" t="e">
        <f>-1*SUMIF(#REF!,#REF!,#REF!)</f>
        <v>#REF!</v>
      </c>
      <c r="F142" s="36" t="e">
        <f>-1*SUMIF(#REF!,#REF!,#REF!)</f>
        <v>#REF!</v>
      </c>
      <c r="G142" s="36" t="e">
        <f>-1*SUMIF(#REF!,#REF!,#REF!)</f>
        <v>#REF!</v>
      </c>
      <c r="H142" s="78" t="e">
        <f>ROUND(#REF!,0)</f>
        <v>#REF!</v>
      </c>
      <c r="I142" s="78" t="e">
        <f>ROUND(#REF!,0)</f>
        <v>#REF!</v>
      </c>
      <c r="J142" s="78">
        <v>0</v>
      </c>
      <c r="K142" s="78">
        <v>0</v>
      </c>
      <c r="L142" s="78" t="e">
        <f>ROUND(#REF!,0)</f>
        <v>#REF!</v>
      </c>
      <c r="M142" s="78" t="e">
        <f>ROUND(#REF!,0)</f>
        <v>#REF!</v>
      </c>
      <c r="N142" s="78" t="e">
        <f t="shared" ref="N142:N167" si="18">M142-K142</f>
        <v>#REF!</v>
      </c>
      <c r="O142" s="71" t="e">
        <f t="shared" ref="O142:O167" si="19">IF(K142=0,IF(M142&lt;&gt;0,1,0),(M142/K142)-1)</f>
        <v>#REF!</v>
      </c>
    </row>
    <row r="143" spans="1:15">
      <c r="A143" s="27" t="s">
        <v>93</v>
      </c>
      <c r="B143" s="35" t="e">
        <f>-1*SUMIF(#REF!,#REF!,#REF!)</f>
        <v>#REF!</v>
      </c>
      <c r="C143" s="35" t="e">
        <f>-1*SUMIF(#REF!,#REF!,#REF!)</f>
        <v>#REF!</v>
      </c>
      <c r="D143" s="36" t="e">
        <f>-1*SUMIF(#REF!,#REF!,#REF!)</f>
        <v>#REF!</v>
      </c>
      <c r="E143" s="36" t="e">
        <f>-1*SUMIF(#REF!,#REF!,#REF!)</f>
        <v>#REF!</v>
      </c>
      <c r="F143" s="36" t="e">
        <f>-1*SUMIF(#REF!,#REF!,#REF!)</f>
        <v>#REF!</v>
      </c>
      <c r="G143" s="36" t="e">
        <f>-1*SUMIF(#REF!,#REF!,#REF!)</f>
        <v>#REF!</v>
      </c>
      <c r="H143" s="78" t="e">
        <f>ROUND(#REF!,0)</f>
        <v>#REF!</v>
      </c>
      <c r="I143" s="78" t="e">
        <f>ROUND(#REF!,0)</f>
        <v>#REF!</v>
      </c>
      <c r="J143" s="78">
        <v>0</v>
      </c>
      <c r="K143" s="78">
        <v>0</v>
      </c>
      <c r="L143" s="78" t="e">
        <f>ROUND(#REF!,0)</f>
        <v>#REF!</v>
      </c>
      <c r="M143" s="78" t="e">
        <f>ROUND(#REF!,0)</f>
        <v>#REF!</v>
      </c>
      <c r="N143" s="78" t="e">
        <f t="shared" si="18"/>
        <v>#REF!</v>
      </c>
      <c r="O143" s="71" t="e">
        <f t="shared" si="19"/>
        <v>#REF!</v>
      </c>
    </row>
    <row r="144" spans="1:15">
      <c r="A144" s="27" t="s">
        <v>94</v>
      </c>
      <c r="B144" s="35" t="e">
        <f>-1*SUMIF(#REF!,#REF!,#REF!)</f>
        <v>#REF!</v>
      </c>
      <c r="C144" s="35" t="e">
        <f>-1*SUMIF(#REF!,#REF!,#REF!)</f>
        <v>#REF!</v>
      </c>
      <c r="D144" s="36" t="e">
        <f>-1*SUMIF(#REF!,#REF!,#REF!)</f>
        <v>#REF!</v>
      </c>
      <c r="E144" s="36" t="e">
        <f>-1*SUMIF(#REF!,#REF!,#REF!)</f>
        <v>#REF!</v>
      </c>
      <c r="F144" s="36" t="e">
        <f>-1*SUMIF(#REF!,#REF!,#REF!)</f>
        <v>#REF!</v>
      </c>
      <c r="G144" s="36" t="e">
        <f>-1*SUMIF(#REF!,#REF!,#REF!)</f>
        <v>#REF!</v>
      </c>
      <c r="H144" s="78" t="e">
        <f>ROUND(#REF!,0)</f>
        <v>#REF!</v>
      </c>
      <c r="I144" s="78" t="e">
        <f>ROUND(#REF!,0)</f>
        <v>#REF!</v>
      </c>
      <c r="J144" s="78">
        <v>477575</v>
      </c>
      <c r="K144" s="78">
        <v>724324</v>
      </c>
      <c r="L144" s="78" t="e">
        <f>ROUND(#REF!,0)</f>
        <v>#REF!</v>
      </c>
      <c r="M144" s="78" t="e">
        <f>ROUND(#REF!,0)</f>
        <v>#REF!</v>
      </c>
      <c r="N144" s="78" t="e">
        <f t="shared" si="18"/>
        <v>#REF!</v>
      </c>
      <c r="O144" s="71" t="e">
        <f t="shared" si="19"/>
        <v>#REF!</v>
      </c>
    </row>
    <row r="145" spans="1:17">
      <c r="A145" s="27" t="s">
        <v>95</v>
      </c>
      <c r="B145" s="35" t="e">
        <f>-1*SUMIF(#REF!,#REF!,#REF!)</f>
        <v>#REF!</v>
      </c>
      <c r="C145" s="35" t="e">
        <f>-1*SUMIF(#REF!,#REF!,#REF!)</f>
        <v>#REF!</v>
      </c>
      <c r="D145" s="36" t="e">
        <f>-1*SUMIF(#REF!,#REF!,#REF!)</f>
        <v>#REF!</v>
      </c>
      <c r="E145" s="36" t="e">
        <f>-1*SUMIF(#REF!,#REF!,#REF!)</f>
        <v>#REF!</v>
      </c>
      <c r="F145" s="36" t="e">
        <f>-1*SUMIF(#REF!,#REF!,#REF!)</f>
        <v>#REF!</v>
      </c>
      <c r="G145" s="36" t="e">
        <f>-1*SUMIF(#REF!,#REF!,#REF!)</f>
        <v>#REF!</v>
      </c>
      <c r="H145" s="78" t="e">
        <f>ROUND(#REF!,0)</f>
        <v>#REF!</v>
      </c>
      <c r="I145" s="78" t="e">
        <f>ROUND(#REF!,0)</f>
        <v>#REF!</v>
      </c>
      <c r="J145" s="78">
        <v>0</v>
      </c>
      <c r="K145" s="78">
        <v>35934</v>
      </c>
      <c r="L145" s="78" t="e">
        <f>ROUND(#REF!,0)</f>
        <v>#REF!</v>
      </c>
      <c r="M145" s="78" t="e">
        <f>ROUND(#REF!,0)</f>
        <v>#REF!</v>
      </c>
      <c r="N145" s="78" t="e">
        <f t="shared" si="18"/>
        <v>#REF!</v>
      </c>
      <c r="O145" s="71" t="e">
        <f t="shared" si="19"/>
        <v>#REF!</v>
      </c>
    </row>
    <row r="146" spans="1:17">
      <c r="A146" s="27" t="s">
        <v>96</v>
      </c>
      <c r="B146" s="35" t="e">
        <f>-1*SUMIF(#REF!,#REF!,#REF!)</f>
        <v>#REF!</v>
      </c>
      <c r="C146" s="35" t="e">
        <f>-1*SUMIF(#REF!,#REF!,#REF!)</f>
        <v>#REF!</v>
      </c>
      <c r="D146" s="36" t="e">
        <f>-1*SUMIF(#REF!,#REF!,#REF!)</f>
        <v>#REF!</v>
      </c>
      <c r="E146" s="36" t="e">
        <f>-1*SUMIF(#REF!,#REF!,#REF!)</f>
        <v>#REF!</v>
      </c>
      <c r="F146" s="36" t="e">
        <f>-1*SUMIF(#REF!,#REF!,#REF!)</f>
        <v>#REF!</v>
      </c>
      <c r="G146" s="36" t="e">
        <f>-1*SUMIF(#REF!,#REF!,#REF!)</f>
        <v>#REF!</v>
      </c>
      <c r="H146" s="78" t="e">
        <f>ROUND(#REF!,0)</f>
        <v>#REF!</v>
      </c>
      <c r="I146" s="78" t="e">
        <f>ROUND(#REF!,0)</f>
        <v>#REF!</v>
      </c>
      <c r="J146" s="78">
        <v>12188</v>
      </c>
      <c r="K146" s="78">
        <v>15171</v>
      </c>
      <c r="L146" s="78" t="e">
        <f>ROUND(#REF!,0)</f>
        <v>#REF!</v>
      </c>
      <c r="M146" s="78" t="e">
        <f>ROUND(#REF!,0)</f>
        <v>#REF!</v>
      </c>
      <c r="N146" s="78" t="e">
        <f t="shared" si="18"/>
        <v>#REF!</v>
      </c>
      <c r="O146" s="71" t="e">
        <f t="shared" si="19"/>
        <v>#REF!</v>
      </c>
    </row>
    <row r="147" spans="1:17">
      <c r="A147" s="27" t="s">
        <v>97</v>
      </c>
      <c r="B147" s="35" t="e">
        <f>-1*SUMIF(#REF!,#REF!,#REF!)</f>
        <v>#REF!</v>
      </c>
      <c r="C147" s="35" t="e">
        <f>-1*SUMIF(#REF!,#REF!,#REF!)</f>
        <v>#REF!</v>
      </c>
      <c r="D147" s="36" t="e">
        <f>-1*SUMIF(#REF!,#REF!,#REF!)</f>
        <v>#REF!</v>
      </c>
      <c r="E147" s="36" t="e">
        <f>-1*SUMIF(#REF!,#REF!,#REF!)</f>
        <v>#REF!</v>
      </c>
      <c r="F147" s="36" t="e">
        <f>-1*SUMIF(#REF!,#REF!,#REF!)</f>
        <v>#REF!</v>
      </c>
      <c r="G147" s="36" t="e">
        <f>-1*SUMIF(#REF!,#REF!,#REF!)</f>
        <v>#REF!</v>
      </c>
      <c r="H147" s="78" t="e">
        <f>ROUND(#REF!,0)</f>
        <v>#REF!</v>
      </c>
      <c r="I147" s="78" t="e">
        <f>ROUND(#REF!,0)</f>
        <v>#REF!</v>
      </c>
      <c r="J147" s="78">
        <v>561727</v>
      </c>
      <c r="K147" s="78">
        <v>583980</v>
      </c>
      <c r="L147" s="78" t="e">
        <f>ROUND(#REF!,0)</f>
        <v>#REF!</v>
      </c>
      <c r="M147" s="78" t="e">
        <f>ROUND(#REF!,0)</f>
        <v>#REF!</v>
      </c>
      <c r="N147" s="78" t="e">
        <f t="shared" si="18"/>
        <v>#REF!</v>
      </c>
      <c r="O147" s="71" t="e">
        <f t="shared" si="19"/>
        <v>#REF!</v>
      </c>
    </row>
    <row r="148" spans="1:17">
      <c r="A148" s="27" t="s">
        <v>98</v>
      </c>
      <c r="B148" s="35" t="e">
        <f>-1*SUMIF(#REF!,#REF!,#REF!)</f>
        <v>#REF!</v>
      </c>
      <c r="C148" s="35" t="e">
        <f>-1*SUMIF(#REF!,#REF!,#REF!)</f>
        <v>#REF!</v>
      </c>
      <c r="D148" s="36" t="e">
        <f>-1*SUMIF(#REF!,#REF!,#REF!)</f>
        <v>#REF!</v>
      </c>
      <c r="E148" s="36" t="e">
        <f>-1*SUMIF(#REF!,#REF!,#REF!)</f>
        <v>#REF!</v>
      </c>
      <c r="F148" s="36" t="e">
        <f>-1*SUMIF(#REF!,#REF!,#REF!)</f>
        <v>#REF!</v>
      </c>
      <c r="G148" s="36" t="e">
        <f>-1*SUMIF(#REF!,#REF!,#REF!)</f>
        <v>#REF!</v>
      </c>
      <c r="H148" s="78" t="e">
        <f>ROUND(#REF!,0)</f>
        <v>#REF!</v>
      </c>
      <c r="I148" s="78" t="e">
        <f>ROUND(#REF!,0)</f>
        <v>#REF!</v>
      </c>
      <c r="J148" s="78">
        <v>580980</v>
      </c>
      <c r="K148" s="78">
        <v>595663</v>
      </c>
      <c r="L148" s="78" t="e">
        <f>ROUND(#REF!,0)</f>
        <v>#REF!</v>
      </c>
      <c r="M148" s="78" t="e">
        <f>ROUND(#REF!,0)</f>
        <v>#REF!</v>
      </c>
      <c r="N148" s="78" t="e">
        <f t="shared" si="18"/>
        <v>#REF!</v>
      </c>
      <c r="O148" s="71" t="e">
        <f t="shared" si="19"/>
        <v>#REF!</v>
      </c>
    </row>
    <row r="149" spans="1:17">
      <c r="A149" s="27" t="s">
        <v>99</v>
      </c>
      <c r="B149" s="35" t="e">
        <f>-1*SUMIF(#REF!,#REF!,#REF!)</f>
        <v>#REF!</v>
      </c>
      <c r="C149" s="35" t="e">
        <f>-1*SUMIF(#REF!,#REF!,#REF!)</f>
        <v>#REF!</v>
      </c>
      <c r="D149" s="36" t="e">
        <f>-1*SUMIF(#REF!,#REF!,#REF!)</f>
        <v>#REF!</v>
      </c>
      <c r="E149" s="36" t="e">
        <f>-1*SUMIF(#REF!,#REF!,#REF!)</f>
        <v>#REF!</v>
      </c>
      <c r="F149" s="36" t="e">
        <f>-1*SUMIF(#REF!,#REF!,#REF!)</f>
        <v>#REF!</v>
      </c>
      <c r="G149" s="36" t="e">
        <f>-1*SUMIF(#REF!,#REF!,#REF!)</f>
        <v>#REF!</v>
      </c>
      <c r="H149" s="78" t="e">
        <f>ROUND(#REF!,0)</f>
        <v>#REF!</v>
      </c>
      <c r="I149" s="78" t="e">
        <f>ROUND(#REF!,0)</f>
        <v>#REF!</v>
      </c>
      <c r="J149" s="78">
        <v>679948</v>
      </c>
      <c r="K149" s="78">
        <v>739672</v>
      </c>
      <c r="L149" s="78" t="e">
        <f>ROUND(#REF!,0)</f>
        <v>#REF!</v>
      </c>
      <c r="M149" s="78" t="e">
        <f>ROUND(#REF!,0)</f>
        <v>#REF!</v>
      </c>
      <c r="N149" s="78" t="e">
        <f t="shared" si="18"/>
        <v>#REF!</v>
      </c>
      <c r="O149" s="71" t="e">
        <f t="shared" si="19"/>
        <v>#REF!</v>
      </c>
    </row>
    <row r="150" spans="1:17">
      <c r="A150" s="27" t="s">
        <v>100</v>
      </c>
      <c r="B150" s="35" t="e">
        <f>-1*SUMIF(#REF!,#REF!,#REF!)</f>
        <v>#REF!</v>
      </c>
      <c r="C150" s="35" t="e">
        <f>-1*SUMIF(#REF!,#REF!,#REF!)</f>
        <v>#REF!</v>
      </c>
      <c r="D150" s="36" t="e">
        <f>-1*SUMIF(#REF!,#REF!,#REF!)</f>
        <v>#REF!</v>
      </c>
      <c r="E150" s="36" t="e">
        <f>-1*SUMIF(#REF!,#REF!,#REF!)</f>
        <v>#REF!</v>
      </c>
      <c r="F150" s="36" t="e">
        <f>-1*SUMIF(#REF!,#REF!,#REF!)</f>
        <v>#REF!</v>
      </c>
      <c r="G150" s="36" t="e">
        <f>-1*SUMIF(#REF!,#REF!,#REF!)</f>
        <v>#REF!</v>
      </c>
      <c r="H150" s="78" t="e">
        <f>ROUND(#REF!,0)</f>
        <v>#REF!</v>
      </c>
      <c r="I150" s="78" t="e">
        <f>ROUND(#REF!,0)</f>
        <v>#REF!</v>
      </c>
      <c r="J150" s="78">
        <v>2411559</v>
      </c>
      <c r="K150" s="78">
        <v>2509436</v>
      </c>
      <c r="L150" s="78" t="e">
        <f>ROUND(#REF!,0)</f>
        <v>#REF!</v>
      </c>
      <c r="M150" s="78" t="e">
        <f>ROUND(#REF!,0)</f>
        <v>#REF!</v>
      </c>
      <c r="N150" s="78" t="e">
        <f t="shared" si="18"/>
        <v>#REF!</v>
      </c>
      <c r="O150" s="71" t="e">
        <f t="shared" si="19"/>
        <v>#REF!</v>
      </c>
    </row>
    <row r="151" spans="1:17">
      <c r="A151" s="27" t="s">
        <v>101</v>
      </c>
      <c r="B151" s="35" t="e">
        <f>-1*SUMIF(#REF!,#REF!,#REF!)</f>
        <v>#REF!</v>
      </c>
      <c r="C151" s="35" t="e">
        <f>-1*SUMIF(#REF!,#REF!,#REF!)</f>
        <v>#REF!</v>
      </c>
      <c r="D151" s="36" t="e">
        <f>-1*SUMIF(#REF!,#REF!,#REF!)</f>
        <v>#REF!</v>
      </c>
      <c r="E151" s="36" t="e">
        <f>-1*SUMIF(#REF!,#REF!,#REF!)</f>
        <v>#REF!</v>
      </c>
      <c r="F151" s="36" t="e">
        <f>-1*SUMIF(#REF!,#REF!,#REF!)</f>
        <v>#REF!</v>
      </c>
      <c r="G151" s="36" t="e">
        <f>-1*SUMIF(#REF!,#REF!,#REF!)</f>
        <v>#REF!</v>
      </c>
      <c r="H151" s="78" t="e">
        <f>ROUND(#REF!,0)</f>
        <v>#REF!</v>
      </c>
      <c r="I151" s="78" t="e">
        <f>ROUND(#REF!,0)</f>
        <v>#REF!</v>
      </c>
      <c r="J151" s="78">
        <v>6073241</v>
      </c>
      <c r="K151" s="78">
        <v>6602094</v>
      </c>
      <c r="L151" s="78" t="e">
        <f>ROUND(#REF!,0)</f>
        <v>#REF!</v>
      </c>
      <c r="M151" s="78" t="e">
        <f>ROUND(#REF!,0)</f>
        <v>#REF!</v>
      </c>
      <c r="N151" s="78" t="e">
        <f t="shared" si="18"/>
        <v>#REF!</v>
      </c>
      <c r="O151" s="71" t="e">
        <f t="shared" si="19"/>
        <v>#REF!</v>
      </c>
    </row>
    <row r="152" spans="1:17" ht="18">
      <c r="A152" s="20" t="s">
        <v>102</v>
      </c>
      <c r="B152" s="38" t="e">
        <f t="shared" ref="B152:H152" si="20">SUM(B136:B151)</f>
        <v>#REF!</v>
      </c>
      <c r="C152" s="38" t="e">
        <f t="shared" si="20"/>
        <v>#REF!</v>
      </c>
      <c r="D152" s="38" t="e">
        <f t="shared" si="20"/>
        <v>#REF!</v>
      </c>
      <c r="E152" s="38" t="e">
        <f t="shared" si="20"/>
        <v>#REF!</v>
      </c>
      <c r="F152" s="38" t="e">
        <f t="shared" si="20"/>
        <v>#REF!</v>
      </c>
      <c r="G152" s="38" t="e">
        <f t="shared" si="20"/>
        <v>#REF!</v>
      </c>
      <c r="H152" s="79" t="e">
        <f t="shared" si="20"/>
        <v>#REF!</v>
      </c>
      <c r="I152" s="79" t="e">
        <f>SUM(I136:I151)</f>
        <v>#REF!</v>
      </c>
      <c r="J152" s="79">
        <v>23404233</v>
      </c>
      <c r="K152" s="79">
        <v>23107732</v>
      </c>
      <c r="L152" s="79" t="e">
        <f>SUM(L136:L151)</f>
        <v>#REF!</v>
      </c>
      <c r="M152" s="79" t="e">
        <f>SUM(M136:M151)</f>
        <v>#REF!</v>
      </c>
      <c r="N152" s="79" t="e">
        <f t="shared" si="18"/>
        <v>#REF!</v>
      </c>
      <c r="O152" s="73" t="e">
        <f t="shared" si="19"/>
        <v>#REF!</v>
      </c>
    </row>
    <row r="153" spans="1:17">
      <c r="A153" s="25"/>
      <c r="B153" s="41"/>
      <c r="C153" s="35"/>
      <c r="D153" s="36"/>
      <c r="E153" s="36"/>
      <c r="F153" s="36"/>
      <c r="G153" s="36"/>
      <c r="H153" s="78"/>
      <c r="I153" s="78"/>
      <c r="J153" s="78"/>
      <c r="K153" s="78"/>
      <c r="L153" s="78"/>
      <c r="M153" s="78"/>
      <c r="N153" s="78">
        <f t="shared" si="18"/>
        <v>0</v>
      </c>
      <c r="O153" s="71">
        <f t="shared" si="19"/>
        <v>0</v>
      </c>
    </row>
    <row r="154" spans="1:17">
      <c r="A154" s="25" t="s">
        <v>103</v>
      </c>
      <c r="B154" s="41"/>
      <c r="C154" s="35"/>
      <c r="D154" s="36"/>
      <c r="E154" s="36"/>
      <c r="F154" s="36"/>
      <c r="G154" s="36"/>
      <c r="H154" s="78"/>
      <c r="I154" s="78"/>
      <c r="J154" s="78"/>
      <c r="K154" s="78"/>
      <c r="L154" s="78"/>
      <c r="M154" s="78"/>
      <c r="N154" s="78">
        <f t="shared" si="18"/>
        <v>0</v>
      </c>
      <c r="O154" s="71">
        <f t="shared" si="19"/>
        <v>0</v>
      </c>
    </row>
    <row r="155" spans="1:17">
      <c r="A155" s="27" t="s">
        <v>104</v>
      </c>
      <c r="B155" s="35" t="e">
        <f>-1*SUMIF(#REF!,#REF!,#REF!)</f>
        <v>#REF!</v>
      </c>
      <c r="C155" s="35" t="e">
        <f>-1*SUMIF(#REF!,#REF!,#REF!)</f>
        <v>#REF!</v>
      </c>
      <c r="D155" s="36" t="e">
        <f>-1*SUMIF(#REF!,#REF!,#REF!)</f>
        <v>#REF!</v>
      </c>
      <c r="E155" s="36" t="e">
        <f>-1*SUMIF(#REF!,#REF!,#REF!)</f>
        <v>#REF!</v>
      </c>
      <c r="F155" s="36" t="e">
        <f>-1*SUMIF(#REF!,#REF!,#REF!)</f>
        <v>#REF!</v>
      </c>
      <c r="G155" s="36" t="e">
        <f>-1*SUMIF(#REF!,#REF!,#REF!)</f>
        <v>#REF!</v>
      </c>
      <c r="H155" s="78" t="e">
        <f>ROUND(#REF!,0)</f>
        <v>#REF!</v>
      </c>
      <c r="I155" s="78" t="e">
        <f>ROUND(#REF!,0)</f>
        <v>#REF!</v>
      </c>
      <c r="J155" s="78">
        <v>1446</v>
      </c>
      <c r="K155" s="78">
        <v>1564</v>
      </c>
      <c r="L155" s="78" t="e">
        <f>ROUND(#REF!,0)</f>
        <v>#REF!</v>
      </c>
      <c r="M155" s="78" t="e">
        <f>ROUND(#REF!,0)</f>
        <v>#REF!</v>
      </c>
      <c r="N155" s="78" t="e">
        <f t="shared" si="18"/>
        <v>#REF!</v>
      </c>
      <c r="O155" s="71" t="e">
        <f t="shared" si="19"/>
        <v>#REF!</v>
      </c>
    </row>
    <row r="156" spans="1:17">
      <c r="A156" s="27" t="s">
        <v>105</v>
      </c>
      <c r="B156" s="35" t="e">
        <f>-1*SUMIF(#REF!,#REF!,#REF!)</f>
        <v>#REF!</v>
      </c>
      <c r="C156" s="35" t="e">
        <f>-1*SUMIF(#REF!,#REF!,#REF!)</f>
        <v>#REF!</v>
      </c>
      <c r="D156" s="36" t="e">
        <f>-1*SUMIF(#REF!,#REF!,#REF!)</f>
        <v>#REF!</v>
      </c>
      <c r="E156" s="36" t="e">
        <f>-1*SUMIF(#REF!,#REF!,#REF!)</f>
        <v>#REF!</v>
      </c>
      <c r="F156" s="36" t="e">
        <f>-1*SUMIF(#REF!,#REF!,#REF!)</f>
        <v>#REF!</v>
      </c>
      <c r="G156" s="36" t="e">
        <f>-1*SUMIF(#REF!,#REF!,#REF!)</f>
        <v>#REF!</v>
      </c>
      <c r="H156" s="78" t="e">
        <f>ROUND(#REF!,0)</f>
        <v>#REF!</v>
      </c>
      <c r="I156" s="78" t="e">
        <f>ROUND(#REF!,0)</f>
        <v>#REF!</v>
      </c>
      <c r="J156" s="78">
        <v>281264</v>
      </c>
      <c r="K156" s="78">
        <v>266476</v>
      </c>
      <c r="L156" s="78" t="e">
        <f>ROUND(#REF!,0)</f>
        <v>#REF!</v>
      </c>
      <c r="M156" s="78" t="e">
        <f>ROUND(#REF!,0)</f>
        <v>#REF!</v>
      </c>
      <c r="N156" s="78" t="e">
        <f t="shared" si="18"/>
        <v>#REF!</v>
      </c>
      <c r="O156" s="71" t="e">
        <f t="shared" si="19"/>
        <v>#REF!</v>
      </c>
    </row>
    <row r="157" spans="1:17" ht="18">
      <c r="A157" s="20" t="s">
        <v>106</v>
      </c>
      <c r="B157" s="38" t="e">
        <f t="shared" ref="B157:H157" si="21">SUM(B155:B156)</f>
        <v>#REF!</v>
      </c>
      <c r="C157" s="38" t="e">
        <f t="shared" si="21"/>
        <v>#REF!</v>
      </c>
      <c r="D157" s="38" t="e">
        <f t="shared" si="21"/>
        <v>#REF!</v>
      </c>
      <c r="E157" s="38" t="e">
        <f t="shared" si="21"/>
        <v>#REF!</v>
      </c>
      <c r="F157" s="38" t="e">
        <f t="shared" si="21"/>
        <v>#REF!</v>
      </c>
      <c r="G157" s="38" t="e">
        <f t="shared" si="21"/>
        <v>#REF!</v>
      </c>
      <c r="H157" s="79" t="e">
        <f t="shared" si="21"/>
        <v>#REF!</v>
      </c>
      <c r="I157" s="79" t="e">
        <f>SUM(I155:I156)</f>
        <v>#REF!</v>
      </c>
      <c r="J157" s="79">
        <v>282710</v>
      </c>
      <c r="K157" s="79">
        <v>268040</v>
      </c>
      <c r="L157" s="79" t="e">
        <f>SUM(L155:L156)</f>
        <v>#REF!</v>
      </c>
      <c r="M157" s="79" t="e">
        <f>SUM(M155:M156)</f>
        <v>#REF!</v>
      </c>
      <c r="N157" s="79" t="e">
        <f t="shared" si="18"/>
        <v>#REF!</v>
      </c>
      <c r="O157" s="73" t="e">
        <f t="shared" si="19"/>
        <v>#REF!</v>
      </c>
    </row>
    <row r="158" spans="1:17">
      <c r="A158" s="25"/>
      <c r="B158" s="41"/>
      <c r="C158" s="35"/>
      <c r="D158" s="36"/>
      <c r="E158" s="36"/>
      <c r="F158" s="36"/>
      <c r="G158" s="36"/>
      <c r="H158" s="78"/>
      <c r="I158" s="78"/>
      <c r="J158" s="78"/>
      <c r="K158" s="78"/>
      <c r="L158" s="78"/>
      <c r="M158" s="78"/>
      <c r="N158" s="78">
        <f t="shared" si="18"/>
        <v>0</v>
      </c>
      <c r="O158" s="71">
        <f t="shared" si="19"/>
        <v>0</v>
      </c>
    </row>
    <row r="159" spans="1:17" ht="20.25">
      <c r="A159" s="18" t="s">
        <v>107</v>
      </c>
      <c r="B159" s="40" t="e">
        <f t="shared" ref="B159:H159" si="22">+B125+B131+B133+B152+B157</f>
        <v>#REF!</v>
      </c>
      <c r="C159" s="40" t="e">
        <f t="shared" si="22"/>
        <v>#REF!</v>
      </c>
      <c r="D159" s="40" t="e">
        <f t="shared" si="22"/>
        <v>#REF!</v>
      </c>
      <c r="E159" s="40" t="e">
        <f t="shared" si="22"/>
        <v>#REF!</v>
      </c>
      <c r="F159" s="40" t="e">
        <f t="shared" si="22"/>
        <v>#REF!</v>
      </c>
      <c r="G159" s="40" t="e">
        <f t="shared" si="22"/>
        <v>#REF!</v>
      </c>
      <c r="H159" s="81" t="e">
        <f t="shared" si="22"/>
        <v>#REF!</v>
      </c>
      <c r="I159" s="81" t="e">
        <f>+I125+I131+I133+I152+I157</f>
        <v>#REF!</v>
      </c>
      <c r="J159" s="81">
        <v>198409345.75</v>
      </c>
      <c r="K159" s="81">
        <v>196066707</v>
      </c>
      <c r="L159" s="81" t="e">
        <f>+L125+L131+L133+L152+L157</f>
        <v>#REF!</v>
      </c>
      <c r="M159" s="81" t="e">
        <f>+M125+M131+M133+M152+M157</f>
        <v>#REF!</v>
      </c>
      <c r="N159" s="81" t="e">
        <f t="shared" si="18"/>
        <v>#REF!</v>
      </c>
      <c r="O159" s="74" t="e">
        <f t="shared" si="19"/>
        <v>#REF!</v>
      </c>
      <c r="Q159" s="88"/>
    </row>
    <row r="160" spans="1:17">
      <c r="A160" s="43"/>
      <c r="B160" s="49"/>
      <c r="C160" s="45"/>
      <c r="D160" s="46"/>
      <c r="E160" s="46"/>
      <c r="F160" s="46"/>
      <c r="G160" s="46"/>
      <c r="H160" s="82"/>
      <c r="I160" s="82"/>
      <c r="J160" s="82"/>
      <c r="K160" s="82"/>
      <c r="L160" s="82"/>
      <c r="M160" s="82"/>
      <c r="N160" s="82">
        <f t="shared" si="18"/>
        <v>0</v>
      </c>
      <c r="O160" s="86">
        <f t="shared" si="19"/>
        <v>0</v>
      </c>
      <c r="Q160" s="88"/>
    </row>
    <row r="161" spans="1:15">
      <c r="A161" s="43"/>
      <c r="B161" s="49"/>
      <c r="C161" s="45"/>
      <c r="D161" s="46"/>
      <c r="E161" s="46"/>
      <c r="F161" s="46"/>
      <c r="G161" s="46"/>
      <c r="H161" s="82"/>
      <c r="I161" s="82"/>
      <c r="J161" s="82"/>
      <c r="K161" s="82"/>
      <c r="L161" s="82"/>
      <c r="M161" s="82"/>
      <c r="N161" s="82">
        <f t="shared" si="18"/>
        <v>0</v>
      </c>
      <c r="O161" s="86">
        <f t="shared" si="19"/>
        <v>0</v>
      </c>
    </row>
    <row r="162" spans="1:15">
      <c r="A162" s="25" t="s">
        <v>0</v>
      </c>
      <c r="B162" s="41"/>
      <c r="C162" s="35"/>
      <c r="D162" s="36"/>
      <c r="E162" s="36"/>
      <c r="F162" s="36"/>
      <c r="G162" s="36"/>
      <c r="H162" s="78"/>
      <c r="I162" s="78"/>
      <c r="J162" s="78"/>
      <c r="K162" s="78"/>
      <c r="L162" s="78"/>
      <c r="M162" s="78"/>
      <c r="N162" s="78">
        <f t="shared" si="18"/>
        <v>0</v>
      </c>
      <c r="O162" s="71">
        <f t="shared" si="19"/>
        <v>0</v>
      </c>
    </row>
    <row r="163" spans="1:15">
      <c r="A163" s="27" t="s">
        <v>68</v>
      </c>
      <c r="B163" s="35" t="e">
        <f>-1*SUMIF(#REF!,#REF!,#REF!)</f>
        <v>#REF!</v>
      </c>
      <c r="C163" s="35" t="e">
        <f>-1*SUMIF(#REF!,#REF!,#REF!)</f>
        <v>#REF!</v>
      </c>
      <c r="D163" s="36" t="e">
        <f>-1*SUMIF(#REF!,#REF!,#REF!)</f>
        <v>#REF!</v>
      </c>
      <c r="E163" s="36" t="e">
        <f>-1*SUMIF(#REF!,#REF!,#REF!)</f>
        <v>#REF!</v>
      </c>
      <c r="F163" s="36" t="e">
        <f>-1*SUMIF(#REF!,#REF!,#REF!)</f>
        <v>#REF!</v>
      </c>
      <c r="G163" s="36" t="e">
        <f>-1*SUMIF(#REF!,#REF!,#REF!)</f>
        <v>#REF!</v>
      </c>
      <c r="H163" s="78" t="e">
        <f>ROUND(#REF!,0)</f>
        <v>#REF!</v>
      </c>
      <c r="I163" s="78" t="e">
        <f>ROUND(#REF!,0)</f>
        <v>#REF!</v>
      </c>
      <c r="J163" s="78">
        <v>0</v>
      </c>
      <c r="K163" s="78">
        <v>0</v>
      </c>
      <c r="L163" s="78" t="e">
        <f>ROUND(#REF!,0)</f>
        <v>#REF!</v>
      </c>
      <c r="M163" s="78" t="e">
        <f>ROUND(#REF!,0)</f>
        <v>#REF!</v>
      </c>
      <c r="N163" s="78" t="e">
        <f t="shared" si="18"/>
        <v>#REF!</v>
      </c>
      <c r="O163" s="71" t="e">
        <f t="shared" si="19"/>
        <v>#REF!</v>
      </c>
    </row>
    <row r="164" spans="1:15">
      <c r="A164" s="27" t="s">
        <v>69</v>
      </c>
      <c r="B164" s="35" t="e">
        <f>-1*SUMIF(#REF!,#REF!,#REF!)</f>
        <v>#REF!</v>
      </c>
      <c r="C164" s="35" t="e">
        <f>-1*SUMIF(#REF!,#REF!,#REF!)</f>
        <v>#REF!</v>
      </c>
      <c r="D164" s="36" t="e">
        <f>-1*SUMIF(#REF!,#REF!,#REF!)</f>
        <v>#REF!</v>
      </c>
      <c r="E164" s="36" t="e">
        <f>-1*SUMIF(#REF!,#REF!,#REF!)</f>
        <v>#REF!</v>
      </c>
      <c r="F164" s="36" t="e">
        <f>-1*SUMIF(#REF!,#REF!,#REF!)</f>
        <v>#REF!</v>
      </c>
      <c r="G164" s="36" t="e">
        <f>-1*SUMIF(#REF!,#REF!,#REF!)</f>
        <v>#REF!</v>
      </c>
      <c r="H164" s="78" t="e">
        <f>ROUND(#REF!,0)</f>
        <v>#REF!</v>
      </c>
      <c r="I164" s="78" t="e">
        <f>ROUND(#REF!,0)</f>
        <v>#REF!</v>
      </c>
      <c r="J164" s="78">
        <v>2881979</v>
      </c>
      <c r="K164" s="78">
        <v>2881979</v>
      </c>
      <c r="L164" s="78" t="e">
        <f>ROUND(#REF!,0)</f>
        <v>#REF!</v>
      </c>
      <c r="M164" s="78" t="e">
        <f>ROUND(#REF!,0)</f>
        <v>#REF!</v>
      </c>
      <c r="N164" s="78" t="e">
        <f t="shared" si="18"/>
        <v>#REF!</v>
      </c>
      <c r="O164" s="71" t="e">
        <f t="shared" si="19"/>
        <v>#REF!</v>
      </c>
    </row>
    <row r="165" spans="1:15">
      <c r="A165" s="27" t="s">
        <v>70</v>
      </c>
      <c r="B165" s="35" t="e">
        <f>-1*SUMIF(#REF!,#REF!,#REF!)</f>
        <v>#REF!</v>
      </c>
      <c r="C165" s="35" t="e">
        <f>-1*SUMIF(#REF!,#REF!,#REF!)</f>
        <v>#REF!</v>
      </c>
      <c r="D165" s="36" t="e">
        <f>-1*SUMIF(#REF!,#REF!,#REF!)</f>
        <v>#REF!</v>
      </c>
      <c r="E165" s="36" t="e">
        <f>-1*SUMIF(#REF!,#REF!,#REF!)</f>
        <v>#REF!</v>
      </c>
      <c r="F165" s="36" t="e">
        <f>-1*SUMIF(#REF!,#REF!,#REF!)</f>
        <v>#REF!</v>
      </c>
      <c r="G165" s="36" t="e">
        <f>-1*SUMIF(#REF!,#REF!,#REF!)</f>
        <v>#REF!</v>
      </c>
      <c r="H165" s="78" t="e">
        <f>ROUND(#REF!,0)</f>
        <v>#REF!</v>
      </c>
      <c r="I165" s="78" t="e">
        <f>ROUND(#REF!,0)</f>
        <v>#REF!</v>
      </c>
      <c r="J165" s="78">
        <v>0</v>
      </c>
      <c r="K165" s="78">
        <v>0</v>
      </c>
      <c r="L165" s="78" t="e">
        <f>ROUND(#REF!,0)</f>
        <v>#REF!</v>
      </c>
      <c r="M165" s="78" t="e">
        <f>ROUND(#REF!,0)</f>
        <v>#REF!</v>
      </c>
      <c r="N165" s="78" t="e">
        <f t="shared" si="18"/>
        <v>#REF!</v>
      </c>
      <c r="O165" s="71" t="e">
        <f t="shared" si="19"/>
        <v>#REF!</v>
      </c>
    </row>
    <row r="166" spans="1:15">
      <c r="A166" s="27" t="s">
        <v>71</v>
      </c>
      <c r="B166" s="35" t="e">
        <f>-1*SUMIF(#REF!,#REF!,#REF!)</f>
        <v>#REF!</v>
      </c>
      <c r="C166" s="35" t="e">
        <f>-1*SUMIF(#REF!,#REF!,#REF!)</f>
        <v>#REF!</v>
      </c>
      <c r="D166" s="36" t="e">
        <f>-1*SUMIF(#REF!,#REF!,#REF!)</f>
        <v>#REF!</v>
      </c>
      <c r="E166" s="36" t="e">
        <f>-1*SUMIF(#REF!,#REF!,#REF!)</f>
        <v>#REF!</v>
      </c>
      <c r="F166" s="36" t="e">
        <f>-1*SUMIF(#REF!,#REF!,#REF!)</f>
        <v>#REF!</v>
      </c>
      <c r="G166" s="36" t="e">
        <f>-1*SUMIF(#REF!,#REF!,#REF!)</f>
        <v>#REF!</v>
      </c>
      <c r="H166" s="78" t="e">
        <f>ROUND(#REF!,0)</f>
        <v>#REF!</v>
      </c>
      <c r="I166" s="78" t="e">
        <f>ROUND(#REF!,0)</f>
        <v>#REF!</v>
      </c>
      <c r="J166" s="78">
        <v>0</v>
      </c>
      <c r="K166" s="78">
        <v>60555</v>
      </c>
      <c r="L166" s="78" t="e">
        <f>ROUND(#REF!,0)</f>
        <v>#REF!</v>
      </c>
      <c r="M166" s="78" t="e">
        <f>ROUND(#REF!,0)</f>
        <v>#REF!</v>
      </c>
      <c r="N166" s="78" t="e">
        <f t="shared" si="18"/>
        <v>#REF!</v>
      </c>
      <c r="O166" s="71" t="e">
        <f t="shared" si="19"/>
        <v>#REF!</v>
      </c>
    </row>
    <row r="167" spans="1:15">
      <c r="A167" s="27" t="s">
        <v>72</v>
      </c>
      <c r="B167" s="35" t="e">
        <f>-1*SUMIF(#REF!,#REF!,#REF!)</f>
        <v>#REF!</v>
      </c>
      <c r="C167" s="35" t="e">
        <f>-1*SUMIF(#REF!,#REF!,#REF!)</f>
        <v>#REF!</v>
      </c>
      <c r="D167" s="36" t="e">
        <f>-1*SUMIF(#REF!,#REF!,#REF!)</f>
        <v>#REF!</v>
      </c>
      <c r="E167" s="36" t="e">
        <f>-1*SUMIF(#REF!,#REF!,#REF!)</f>
        <v>#REF!</v>
      </c>
      <c r="F167" s="36" t="e">
        <f>-1*SUMIF(#REF!,#REF!,#REF!)</f>
        <v>#REF!</v>
      </c>
      <c r="G167" s="36" t="e">
        <f>-1*SUMIF(#REF!,#REF!,#REF!)</f>
        <v>#REF!</v>
      </c>
      <c r="H167" s="78" t="e">
        <f>ROUND(#REF!,0)</f>
        <v>#REF!</v>
      </c>
      <c r="I167" s="78" t="e">
        <f>ROUND(#REF!,0)</f>
        <v>#REF!</v>
      </c>
      <c r="J167" s="78">
        <v>2451976</v>
      </c>
      <c r="K167" s="78">
        <v>2192196</v>
      </c>
      <c r="L167" s="78" t="e">
        <f>ROUND(#REF!,0)</f>
        <v>#REF!</v>
      </c>
      <c r="M167" s="78" t="e">
        <f>ROUND(#REF!,0)</f>
        <v>#REF!</v>
      </c>
      <c r="N167" s="78" t="e">
        <f t="shared" si="18"/>
        <v>#REF!</v>
      </c>
      <c r="O167" s="71" t="e">
        <f t="shared" si="19"/>
        <v>#REF!</v>
      </c>
    </row>
  </sheetData>
  <phoneticPr fontId="0" type="noConversion"/>
  <printOptions horizontalCentered="1"/>
  <pageMargins left="0.59055118110236227" right="0.19685039370078741" top="0.48" bottom="0.73" header="0.51181102362204722" footer="0.51181102362204722"/>
  <pageSetup paperSize="9" scale="95" fitToHeight="3" orientation="portrait" r:id="rId1"/>
  <headerFooter alignWithMargins="0">
    <oddFooter>&amp;L&amp;A&amp;RPagina &amp;P di &amp;N</oddFooter>
  </headerFooter>
  <rowBreaks count="1" manualBreakCount="1">
    <brk id="11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4">
    <pageSetUpPr fitToPage="1"/>
  </sheetPr>
  <dimension ref="A3:Q128"/>
  <sheetViews>
    <sheetView zoomScaleNormal="100" workbookViewId="0">
      <selection activeCell="A5" sqref="A5"/>
    </sheetView>
  </sheetViews>
  <sheetFormatPr defaultRowHeight="12.75"/>
  <cols>
    <col min="1" max="1" width="75" style="3" customWidth="1"/>
    <col min="2" max="2" width="21.42578125" style="10" hidden="1" customWidth="1"/>
    <col min="3" max="3" width="20.28515625" style="10" hidden="1" customWidth="1"/>
    <col min="4" max="4" width="19.28515625" style="10" hidden="1" customWidth="1"/>
    <col min="5" max="5" width="20.28515625" style="10" hidden="1" customWidth="1"/>
    <col min="6" max="6" width="21.42578125" style="10" hidden="1" customWidth="1"/>
    <col min="7" max="7" width="20.5703125" style="10" hidden="1" customWidth="1"/>
    <col min="8" max="9" width="19.5703125" style="53" hidden="1" customWidth="1"/>
    <col min="10" max="10" width="19" style="53" bestFit="1" customWidth="1"/>
    <col min="11" max="11" width="19.5703125" style="53" bestFit="1" customWidth="1"/>
    <col min="12" max="12" width="19" style="53" hidden="1" customWidth="1"/>
    <col min="13" max="13" width="19.5703125" style="53" hidden="1" customWidth="1"/>
    <col min="14" max="14" width="17.7109375" style="53" hidden="1" customWidth="1"/>
    <col min="15" max="15" width="16.7109375" style="64" hidden="1" customWidth="1"/>
  </cols>
  <sheetData>
    <row r="3" spans="1:15" ht="15">
      <c r="A3" s="89"/>
    </row>
    <row r="7" spans="1:15">
      <c r="A7" s="42"/>
    </row>
    <row r="8" spans="1:15" ht="45" customHeight="1">
      <c r="A8" s="17" t="s">
        <v>228</v>
      </c>
      <c r="B8" s="50" t="s">
        <v>231</v>
      </c>
      <c r="C8" s="50" t="s">
        <v>232</v>
      </c>
      <c r="D8" s="50" t="s">
        <v>235</v>
      </c>
      <c r="E8" s="50" t="s">
        <v>236</v>
      </c>
      <c r="F8" s="50" t="s">
        <v>237</v>
      </c>
      <c r="G8" s="50" t="s">
        <v>230</v>
      </c>
      <c r="H8" s="54" t="s">
        <v>231</v>
      </c>
      <c r="I8" s="54" t="s">
        <v>232</v>
      </c>
      <c r="J8" s="54" t="s">
        <v>235</v>
      </c>
      <c r="K8" s="54" t="s">
        <v>236</v>
      </c>
      <c r="L8" s="54" t="s">
        <v>237</v>
      </c>
      <c r="M8" s="54"/>
      <c r="N8" s="54"/>
      <c r="O8" s="65"/>
    </row>
    <row r="9" spans="1:15" ht="15">
      <c r="A9" s="4"/>
      <c r="B9" s="11"/>
      <c r="C9" s="11"/>
      <c r="D9" s="11"/>
      <c r="E9" s="11"/>
      <c r="F9" s="11"/>
      <c r="G9" s="11"/>
      <c r="H9" s="55"/>
      <c r="I9" s="55"/>
      <c r="J9" s="55"/>
      <c r="K9" s="55"/>
      <c r="L9" s="55"/>
      <c r="M9" s="55"/>
      <c r="N9" s="55"/>
      <c r="O9" s="66"/>
    </row>
    <row r="10" spans="1:15">
      <c r="A10" s="5" t="s">
        <v>108</v>
      </c>
      <c r="B10" s="12"/>
      <c r="C10" s="12"/>
      <c r="D10" s="12"/>
      <c r="E10" s="12"/>
      <c r="F10" s="12"/>
      <c r="G10" s="12"/>
      <c r="H10" s="56"/>
      <c r="I10" s="56"/>
      <c r="J10" s="56"/>
      <c r="K10" s="56"/>
      <c r="L10" s="56"/>
      <c r="M10" s="56"/>
      <c r="N10" s="56"/>
      <c r="O10" s="67"/>
    </row>
    <row r="11" spans="1:15">
      <c r="A11" s="6" t="s">
        <v>109</v>
      </c>
      <c r="B11" s="13" t="e">
        <f t="shared" ref="B11:G11" si="0">+B12+B13+B14+B15</f>
        <v>#REF!</v>
      </c>
      <c r="C11" s="13" t="e">
        <f t="shared" si="0"/>
        <v>#REF!</v>
      </c>
      <c r="D11" s="13" t="e">
        <f t="shared" si="0"/>
        <v>#REF!</v>
      </c>
      <c r="E11" s="13" t="e">
        <f t="shared" si="0"/>
        <v>#REF!</v>
      </c>
      <c r="F11" s="13" t="e">
        <f t="shared" si="0"/>
        <v>#REF!</v>
      </c>
      <c r="G11" s="13" t="e">
        <f t="shared" si="0"/>
        <v>#REF!</v>
      </c>
      <c r="H11" s="57" t="e">
        <f t="shared" ref="H11:M11" si="1">+H12+H13+H14+H15</f>
        <v>#REF!</v>
      </c>
      <c r="I11" s="57" t="e">
        <f t="shared" si="1"/>
        <v>#REF!</v>
      </c>
      <c r="J11" s="57">
        <v>42483292</v>
      </c>
      <c r="K11" s="57">
        <v>46273236</v>
      </c>
      <c r="L11" s="57" t="e">
        <f t="shared" si="1"/>
        <v>#REF!</v>
      </c>
      <c r="M11" s="57" t="e">
        <f t="shared" si="1"/>
        <v>#REF!</v>
      </c>
      <c r="N11" s="57" t="e">
        <f>M11-K11</f>
        <v>#REF!</v>
      </c>
      <c r="O11" s="68" t="e">
        <f>IF(K11=0,IF(M11&lt;&gt;0,1,0),(M11/K11)-1)</f>
        <v>#REF!</v>
      </c>
    </row>
    <row r="12" spans="1:15">
      <c r="A12" s="9" t="s">
        <v>110</v>
      </c>
      <c r="B12" s="14" t="e">
        <f>-1*SUMIF(#REF!,'Conto Economico'!#REF!,#REF!)</f>
        <v>#REF!</v>
      </c>
      <c r="C12" s="14" t="e">
        <f>-1*SUMIF(#REF!,'Conto Economico'!#REF!,#REF!)</f>
        <v>#REF!</v>
      </c>
      <c r="D12" s="14" t="e">
        <f>-1*SUMIF(#REF!,'Conto Economico'!#REF!,#REF!)</f>
        <v>#REF!</v>
      </c>
      <c r="E12" s="14" t="e">
        <f>-1*SUMIF(#REF!,'Conto Economico'!#REF!,#REF!)</f>
        <v>#REF!</v>
      </c>
      <c r="F12" s="14" t="e">
        <f>-1*SUMIF(#REF!,'Conto Economico'!#REF!,#REF!)</f>
        <v>#REF!</v>
      </c>
      <c r="G12" s="14" t="e">
        <f>-1*SUMIF(#REF!,'Conto Economico'!#REF!,#REF!)</f>
        <v>#REF!</v>
      </c>
      <c r="H12" s="58" t="e">
        <f>ROUND(#REF!,0)</f>
        <v>#REF!</v>
      </c>
      <c r="I12" s="58" t="e">
        <f>ROUND(#REF!,0)</f>
        <v>#REF!</v>
      </c>
      <c r="J12" s="58">
        <v>10200738</v>
      </c>
      <c r="K12" s="58">
        <v>10432199</v>
      </c>
      <c r="L12" s="58" t="e">
        <f>ROUND(#REF!,0)</f>
        <v>#REF!</v>
      </c>
      <c r="M12" s="58" t="e">
        <f>ROUND(#REF!,0)</f>
        <v>#REF!</v>
      </c>
      <c r="N12" s="58" t="e">
        <f t="shared" ref="N12:N75" si="2">M12-K12</f>
        <v>#REF!</v>
      </c>
      <c r="O12" s="69" t="e">
        <f t="shared" ref="O12:O75" si="3">IF(K12=0,IF(M12&lt;&gt;0,1,0),(M12/K12)-1)</f>
        <v>#REF!</v>
      </c>
    </row>
    <row r="13" spans="1:15">
      <c r="A13" s="9" t="s">
        <v>111</v>
      </c>
      <c r="B13" s="14" t="e">
        <f>-1*SUMIF(#REF!,'Conto Economico'!#REF!,#REF!)</f>
        <v>#REF!</v>
      </c>
      <c r="C13" s="14" t="e">
        <f>-1*SUMIF(#REF!,'Conto Economico'!#REF!,#REF!)</f>
        <v>#REF!</v>
      </c>
      <c r="D13" s="14" t="e">
        <f>-1*SUMIF(#REF!,'Conto Economico'!#REF!,#REF!)</f>
        <v>#REF!</v>
      </c>
      <c r="E13" s="14" t="e">
        <f>-1*SUMIF(#REF!,'Conto Economico'!#REF!,#REF!)</f>
        <v>#REF!</v>
      </c>
      <c r="F13" s="14" t="e">
        <f>-1*SUMIF(#REF!,'Conto Economico'!#REF!,#REF!)</f>
        <v>#REF!</v>
      </c>
      <c r="G13" s="14" t="e">
        <f>-1*SUMIF(#REF!,'Conto Economico'!#REF!,#REF!)</f>
        <v>#REF!</v>
      </c>
      <c r="H13" s="58" t="e">
        <f>ROUND(#REF!,0)</f>
        <v>#REF!</v>
      </c>
      <c r="I13" s="58" t="e">
        <f>ROUND(#REF!,0)</f>
        <v>#REF!</v>
      </c>
      <c r="J13" s="58">
        <v>6760441</v>
      </c>
      <c r="K13" s="58">
        <v>7143611</v>
      </c>
      <c r="L13" s="58" t="e">
        <f>ROUND(#REF!,0)</f>
        <v>#REF!</v>
      </c>
      <c r="M13" s="58" t="e">
        <f>ROUND(#REF!,0)</f>
        <v>#REF!</v>
      </c>
      <c r="N13" s="58" t="e">
        <f t="shared" si="2"/>
        <v>#REF!</v>
      </c>
      <c r="O13" s="69" t="e">
        <f t="shared" si="3"/>
        <v>#REF!</v>
      </c>
    </row>
    <row r="14" spans="1:15">
      <c r="A14" s="9" t="s">
        <v>112</v>
      </c>
      <c r="B14" s="14" t="e">
        <f>-1*SUMIF(#REF!,'Conto Economico'!#REF!,#REF!)</f>
        <v>#REF!</v>
      </c>
      <c r="C14" s="14" t="e">
        <f>-1*SUMIF(#REF!,'Conto Economico'!#REF!,#REF!)</f>
        <v>#REF!</v>
      </c>
      <c r="D14" s="14" t="e">
        <f>-1*SUMIF(#REF!,'Conto Economico'!#REF!,#REF!)</f>
        <v>#REF!</v>
      </c>
      <c r="E14" s="14" t="e">
        <f>-1*SUMIF(#REF!,'Conto Economico'!#REF!,#REF!)</f>
        <v>#REF!</v>
      </c>
      <c r="F14" s="14" t="e">
        <f>-1*SUMIF(#REF!,'Conto Economico'!#REF!,#REF!)</f>
        <v>#REF!</v>
      </c>
      <c r="G14" s="14" t="e">
        <f>-1*SUMIF(#REF!,'Conto Economico'!#REF!,#REF!)</f>
        <v>#REF!</v>
      </c>
      <c r="H14" s="58" t="e">
        <f>ROUND(#REF!,0)</f>
        <v>#REF!</v>
      </c>
      <c r="I14" s="58" t="e">
        <f>ROUND(#REF!,0)</f>
        <v>#REF!</v>
      </c>
      <c r="J14" s="58">
        <v>25271658</v>
      </c>
      <c r="K14" s="58">
        <v>28489894</v>
      </c>
      <c r="L14" s="58" t="e">
        <f>ROUND(#REF!,0)</f>
        <v>#REF!</v>
      </c>
      <c r="M14" s="58" t="e">
        <f>ROUND(#REF!,0)</f>
        <v>#REF!</v>
      </c>
      <c r="N14" s="58" t="e">
        <f t="shared" si="2"/>
        <v>#REF!</v>
      </c>
      <c r="O14" s="69" t="e">
        <f t="shared" si="3"/>
        <v>#REF!</v>
      </c>
    </row>
    <row r="15" spans="1:15">
      <c r="A15" s="9" t="s">
        <v>113</v>
      </c>
      <c r="B15" s="14" t="e">
        <f>-1*SUMIF(#REF!,'Conto Economico'!#REF!,#REF!)</f>
        <v>#REF!</v>
      </c>
      <c r="C15" s="14" t="e">
        <f>-1*SUMIF(#REF!,'Conto Economico'!#REF!,#REF!)</f>
        <v>#REF!</v>
      </c>
      <c r="D15" s="14" t="e">
        <f>-1*SUMIF(#REF!,'Conto Economico'!#REF!,#REF!)</f>
        <v>#REF!</v>
      </c>
      <c r="E15" s="14" t="e">
        <f>-1*SUMIF(#REF!,'Conto Economico'!#REF!,#REF!)</f>
        <v>#REF!</v>
      </c>
      <c r="F15" s="14" t="e">
        <f>-1*SUMIF(#REF!,'Conto Economico'!#REF!,#REF!)</f>
        <v>#REF!</v>
      </c>
      <c r="G15" s="14" t="e">
        <f>-1*SUMIF(#REF!,'Conto Economico'!#REF!,#REF!)</f>
        <v>#REF!</v>
      </c>
      <c r="H15" s="58" t="e">
        <f>ROUND(#REF!,0)</f>
        <v>#REF!</v>
      </c>
      <c r="I15" s="58" t="e">
        <f>ROUND(#REF!,0)</f>
        <v>#REF!</v>
      </c>
      <c r="J15" s="58">
        <v>250455</v>
      </c>
      <c r="K15" s="58">
        <v>207532</v>
      </c>
      <c r="L15" s="58" t="e">
        <f>ROUND(#REF!,0)</f>
        <v>#REF!</v>
      </c>
      <c r="M15" s="58" t="e">
        <f>ROUND(#REF!,0)</f>
        <v>#REF!</v>
      </c>
      <c r="N15" s="58" t="e">
        <f t="shared" si="2"/>
        <v>#REF!</v>
      </c>
      <c r="O15" s="69" t="e">
        <f t="shared" si="3"/>
        <v>#REF!</v>
      </c>
    </row>
    <row r="16" spans="1:15">
      <c r="A16" s="6" t="s">
        <v>114</v>
      </c>
      <c r="B16" s="13" t="e">
        <f t="shared" ref="B16:G16" si="4">+B17+B18</f>
        <v>#REF!</v>
      </c>
      <c r="C16" s="13" t="e">
        <f t="shared" si="4"/>
        <v>#REF!</v>
      </c>
      <c r="D16" s="13" t="e">
        <f t="shared" si="4"/>
        <v>#REF!</v>
      </c>
      <c r="E16" s="13" t="e">
        <f t="shared" si="4"/>
        <v>#REF!</v>
      </c>
      <c r="F16" s="13" t="e">
        <f t="shared" si="4"/>
        <v>#REF!</v>
      </c>
      <c r="G16" s="13" t="e">
        <f t="shared" si="4"/>
        <v>#REF!</v>
      </c>
      <c r="H16" s="57" t="e">
        <f t="shared" ref="H16:M16" si="5">+H17+H18</f>
        <v>#REF!</v>
      </c>
      <c r="I16" s="57" t="e">
        <f t="shared" si="5"/>
        <v>#REF!</v>
      </c>
      <c r="J16" s="57">
        <v>4860438</v>
      </c>
      <c r="K16" s="57">
        <v>4793882</v>
      </c>
      <c r="L16" s="57" t="e">
        <f t="shared" si="5"/>
        <v>#REF!</v>
      </c>
      <c r="M16" s="57" t="e">
        <f t="shared" si="5"/>
        <v>#REF!</v>
      </c>
      <c r="N16" s="57" t="e">
        <f t="shared" si="2"/>
        <v>#REF!</v>
      </c>
      <c r="O16" s="68" t="e">
        <f t="shared" si="3"/>
        <v>#REF!</v>
      </c>
    </row>
    <row r="17" spans="1:15">
      <c r="A17" s="9" t="s">
        <v>115</v>
      </c>
      <c r="B17" s="14" t="e">
        <f>-1*SUMIF(#REF!,'Conto Economico'!#REF!,#REF!)</f>
        <v>#REF!</v>
      </c>
      <c r="C17" s="14" t="e">
        <f>-1*SUMIF(#REF!,'Conto Economico'!#REF!,#REF!)</f>
        <v>#REF!</v>
      </c>
      <c r="D17" s="14" t="e">
        <f>-1*SUMIF(#REF!,'Conto Economico'!#REF!,#REF!)</f>
        <v>#REF!</v>
      </c>
      <c r="E17" s="14" t="e">
        <f>-1*SUMIF(#REF!,'Conto Economico'!#REF!,#REF!)</f>
        <v>#REF!</v>
      </c>
      <c r="F17" s="14" t="e">
        <f>-1*SUMIF(#REF!,'Conto Economico'!#REF!,#REF!)</f>
        <v>#REF!</v>
      </c>
      <c r="G17" s="14" t="e">
        <f>-1*SUMIF(#REF!,'Conto Economico'!#REF!,#REF!)</f>
        <v>#REF!</v>
      </c>
      <c r="H17" s="58" t="e">
        <f>ROUND(#REF!,0)</f>
        <v>#REF!</v>
      </c>
      <c r="I17" s="58" t="e">
        <f>ROUND(#REF!,0)</f>
        <v>#REF!</v>
      </c>
      <c r="J17" s="58">
        <v>0</v>
      </c>
      <c r="K17" s="58">
        <v>0</v>
      </c>
      <c r="L17" s="58" t="e">
        <f>ROUND(#REF!,0)</f>
        <v>#REF!</v>
      </c>
      <c r="M17" s="58" t="e">
        <f>ROUND(#REF!,0)</f>
        <v>#REF!</v>
      </c>
      <c r="N17" s="58" t="e">
        <f t="shared" si="2"/>
        <v>#REF!</v>
      </c>
      <c r="O17" s="69" t="e">
        <f t="shared" si="3"/>
        <v>#REF!</v>
      </c>
    </row>
    <row r="18" spans="1:15" ht="25.5">
      <c r="A18" s="9" t="s">
        <v>116</v>
      </c>
      <c r="B18" s="14" t="e">
        <f>-1*SUMIF(#REF!,'Conto Economico'!#REF!,#REF!)</f>
        <v>#REF!</v>
      </c>
      <c r="C18" s="14" t="e">
        <f>-1*SUMIF(#REF!,'Conto Economico'!#REF!,#REF!)</f>
        <v>#REF!</v>
      </c>
      <c r="D18" s="14" t="e">
        <f>-1*SUMIF(#REF!,'Conto Economico'!#REF!,#REF!)</f>
        <v>#REF!</v>
      </c>
      <c r="E18" s="14" t="e">
        <f>-1*SUMIF(#REF!,'Conto Economico'!#REF!,#REF!)</f>
        <v>#REF!</v>
      </c>
      <c r="F18" s="14" t="e">
        <f>-1*SUMIF(#REF!,'Conto Economico'!#REF!,#REF!)</f>
        <v>#REF!</v>
      </c>
      <c r="G18" s="14" t="e">
        <f>-1*SUMIF(#REF!,'Conto Economico'!#REF!,#REF!)</f>
        <v>#REF!</v>
      </c>
      <c r="H18" s="58" t="e">
        <f>ROUND(#REF!,0)</f>
        <v>#REF!</v>
      </c>
      <c r="I18" s="58" t="e">
        <f>ROUND(#REF!,0)</f>
        <v>#REF!</v>
      </c>
      <c r="J18" s="58">
        <v>4860438</v>
      </c>
      <c r="K18" s="58">
        <v>4793882</v>
      </c>
      <c r="L18" s="58" t="e">
        <f>ROUND(#REF!,0)</f>
        <v>#REF!</v>
      </c>
      <c r="M18" s="58" t="e">
        <f>ROUND(#REF!,0)</f>
        <v>#REF!</v>
      </c>
      <c r="N18" s="58" t="e">
        <f t="shared" si="2"/>
        <v>#REF!</v>
      </c>
      <c r="O18" s="69" t="e">
        <f t="shared" si="3"/>
        <v>#REF!</v>
      </c>
    </row>
    <row r="19" spans="1:15">
      <c r="A19" s="6" t="s">
        <v>117</v>
      </c>
      <c r="B19" s="13" t="e">
        <f>-1*SUMIF(#REF!,'Conto Economico'!#REF!,#REF!)</f>
        <v>#REF!</v>
      </c>
      <c r="C19" s="13" t="e">
        <f>-1*SUMIF(#REF!,'Conto Economico'!#REF!,#REF!)</f>
        <v>#REF!</v>
      </c>
      <c r="D19" s="13" t="e">
        <f>-1*SUMIF(#REF!,'Conto Economico'!#REF!,#REF!)</f>
        <v>#REF!</v>
      </c>
      <c r="E19" s="13" t="e">
        <f>-1*SUMIF(#REF!,'Conto Economico'!#REF!,#REF!)</f>
        <v>#REF!</v>
      </c>
      <c r="F19" s="13" t="e">
        <f>-1*SUMIF(#REF!,'Conto Economico'!#REF!,#REF!)</f>
        <v>#REF!</v>
      </c>
      <c r="G19" s="13" t="e">
        <f>-1*SUMIF(#REF!,'Conto Economico'!#REF!,#REF!)</f>
        <v>#REF!</v>
      </c>
      <c r="H19" s="57" t="e">
        <f>ROUND(#REF!,0)</f>
        <v>#REF!</v>
      </c>
      <c r="I19" s="57" t="e">
        <f>ROUND(#REF!,0)</f>
        <v>#REF!</v>
      </c>
      <c r="J19" s="57">
        <v>88100</v>
      </c>
      <c r="K19" s="57">
        <v>-824364</v>
      </c>
      <c r="L19" s="57" t="e">
        <f>ROUND(#REF!,0)</f>
        <v>#REF!</v>
      </c>
      <c r="M19" s="57" t="e">
        <f>ROUND(#REF!,0)</f>
        <v>#REF!</v>
      </c>
      <c r="N19" s="57" t="e">
        <f t="shared" si="2"/>
        <v>#REF!</v>
      </c>
      <c r="O19" s="68" t="e">
        <f t="shared" si="3"/>
        <v>#REF!</v>
      </c>
    </row>
    <row r="20" spans="1:15">
      <c r="A20" s="6" t="s">
        <v>118</v>
      </c>
      <c r="B20" s="13" t="e">
        <f t="shared" ref="B20:G20" si="6">SUM(B21:B26)</f>
        <v>#REF!</v>
      </c>
      <c r="C20" s="13" t="e">
        <f t="shared" si="6"/>
        <v>#REF!</v>
      </c>
      <c r="D20" s="13" t="e">
        <f t="shared" si="6"/>
        <v>#REF!</v>
      </c>
      <c r="E20" s="13" t="e">
        <f t="shared" si="6"/>
        <v>#REF!</v>
      </c>
      <c r="F20" s="13" t="e">
        <f t="shared" si="6"/>
        <v>#REF!</v>
      </c>
      <c r="G20" s="13" t="e">
        <f t="shared" si="6"/>
        <v>#REF!</v>
      </c>
      <c r="H20" s="57" t="e">
        <f t="shared" ref="H20:M20" si="7">SUM(H21:H26)</f>
        <v>#REF!</v>
      </c>
      <c r="I20" s="57" t="e">
        <f t="shared" si="7"/>
        <v>#REF!</v>
      </c>
      <c r="J20" s="57">
        <v>11200922</v>
      </c>
      <c r="K20" s="57">
        <v>12878739</v>
      </c>
      <c r="L20" s="57" t="e">
        <f t="shared" si="7"/>
        <v>#REF!</v>
      </c>
      <c r="M20" s="57" t="e">
        <f t="shared" si="7"/>
        <v>#REF!</v>
      </c>
      <c r="N20" s="57" t="e">
        <f t="shared" si="2"/>
        <v>#REF!</v>
      </c>
      <c r="O20" s="68" t="e">
        <f t="shared" si="3"/>
        <v>#REF!</v>
      </c>
    </row>
    <row r="21" spans="1:15">
      <c r="A21" s="9" t="s">
        <v>119</v>
      </c>
      <c r="B21" s="14" t="e">
        <f>-1*SUMIF(#REF!,'Conto Economico'!#REF!,#REF!)</f>
        <v>#REF!</v>
      </c>
      <c r="C21" s="14" t="e">
        <f>-1*SUMIF(#REF!,'Conto Economico'!#REF!,#REF!)</f>
        <v>#REF!</v>
      </c>
      <c r="D21" s="14" t="e">
        <f>-1*SUMIF(#REF!,'Conto Economico'!#REF!,#REF!)</f>
        <v>#REF!</v>
      </c>
      <c r="E21" s="14" t="e">
        <f>-1*SUMIF(#REF!,'Conto Economico'!#REF!,#REF!)</f>
        <v>#REF!</v>
      </c>
      <c r="F21" s="14" t="e">
        <f>-1*SUMIF(#REF!,'Conto Economico'!#REF!,#REF!)</f>
        <v>#REF!</v>
      </c>
      <c r="G21" s="14" t="e">
        <f>-1*SUMIF(#REF!,'Conto Economico'!#REF!,#REF!)</f>
        <v>#REF!</v>
      </c>
      <c r="H21" s="58" t="e">
        <f>ROUND(#REF!,0)</f>
        <v>#REF!</v>
      </c>
      <c r="I21" s="58" t="e">
        <f>ROUND(#REF!,0)</f>
        <v>#REF!</v>
      </c>
      <c r="J21" s="58">
        <v>8050692</v>
      </c>
      <c r="K21" s="58">
        <v>8939391</v>
      </c>
      <c r="L21" s="58" t="e">
        <f>ROUND(#REF!,0)</f>
        <v>#REF!</v>
      </c>
      <c r="M21" s="58" t="e">
        <f>ROUND(#REF!,0)</f>
        <v>#REF!</v>
      </c>
      <c r="N21" s="58" t="e">
        <f t="shared" si="2"/>
        <v>#REF!</v>
      </c>
      <c r="O21" s="69" t="e">
        <f t="shared" si="3"/>
        <v>#REF!</v>
      </c>
    </row>
    <row r="22" spans="1:15">
      <c r="A22" s="9" t="s">
        <v>120</v>
      </c>
      <c r="B22" s="14" t="e">
        <f>-1*SUMIF(#REF!,'Conto Economico'!#REF!,#REF!)</f>
        <v>#REF!</v>
      </c>
      <c r="C22" s="14" t="e">
        <f>-1*SUMIF(#REF!,'Conto Economico'!#REF!,#REF!)</f>
        <v>#REF!</v>
      </c>
      <c r="D22" s="14" t="e">
        <f>-1*SUMIF(#REF!,'Conto Economico'!#REF!,#REF!)</f>
        <v>#REF!</v>
      </c>
      <c r="E22" s="14" t="e">
        <f>-1*SUMIF(#REF!,'Conto Economico'!#REF!,#REF!)</f>
        <v>#REF!</v>
      </c>
      <c r="F22" s="14" t="e">
        <f>-1*SUMIF(#REF!,'Conto Economico'!#REF!,#REF!)</f>
        <v>#REF!</v>
      </c>
      <c r="G22" s="14" t="e">
        <f>-1*SUMIF(#REF!,'Conto Economico'!#REF!,#REF!)</f>
        <v>#REF!</v>
      </c>
      <c r="H22" s="58" t="e">
        <f>ROUND(#REF!,0)</f>
        <v>#REF!</v>
      </c>
      <c r="I22" s="58" t="e">
        <f>ROUND(#REF!,0)</f>
        <v>#REF!</v>
      </c>
      <c r="J22" s="58">
        <v>938721</v>
      </c>
      <c r="K22" s="58">
        <v>1011393</v>
      </c>
      <c r="L22" s="58" t="e">
        <f>ROUND(#REF!,0)</f>
        <v>#REF!</v>
      </c>
      <c r="M22" s="58" t="e">
        <f>ROUND(#REF!,0)</f>
        <v>#REF!</v>
      </c>
      <c r="N22" s="58" t="e">
        <f t="shared" si="2"/>
        <v>#REF!</v>
      </c>
      <c r="O22" s="69" t="e">
        <f t="shared" si="3"/>
        <v>#REF!</v>
      </c>
    </row>
    <row r="23" spans="1:15">
      <c r="A23" s="9" t="s">
        <v>121</v>
      </c>
      <c r="B23" s="14" t="e">
        <f>-1*SUMIF(#REF!,'Conto Economico'!#REF!,#REF!)</f>
        <v>#REF!</v>
      </c>
      <c r="C23" s="14" t="e">
        <f>-1*SUMIF(#REF!,'Conto Economico'!#REF!,#REF!)</f>
        <v>#REF!</v>
      </c>
      <c r="D23" s="14" t="e">
        <f>-1*SUMIF(#REF!,'Conto Economico'!#REF!,#REF!)</f>
        <v>#REF!</v>
      </c>
      <c r="E23" s="14" t="e">
        <f>-1*SUMIF(#REF!,'Conto Economico'!#REF!,#REF!)</f>
        <v>#REF!</v>
      </c>
      <c r="F23" s="14" t="e">
        <f>-1*SUMIF(#REF!,'Conto Economico'!#REF!,#REF!)</f>
        <v>#REF!</v>
      </c>
      <c r="G23" s="14" t="e">
        <f>-1*SUMIF(#REF!,'Conto Economico'!#REF!,#REF!)</f>
        <v>#REF!</v>
      </c>
      <c r="H23" s="58" t="e">
        <f>ROUND(#REF!,0)</f>
        <v>#REF!</v>
      </c>
      <c r="I23" s="58" t="e">
        <f>ROUND(#REF!,0)</f>
        <v>#REF!</v>
      </c>
      <c r="J23" s="58">
        <v>0</v>
      </c>
      <c r="K23" s="58">
        <v>0</v>
      </c>
      <c r="L23" s="58" t="e">
        <f>ROUND(#REF!,0)</f>
        <v>#REF!</v>
      </c>
      <c r="M23" s="58" t="e">
        <f>ROUND(#REF!,0)</f>
        <v>#REF!</v>
      </c>
      <c r="N23" s="58" t="e">
        <f t="shared" si="2"/>
        <v>#REF!</v>
      </c>
      <c r="O23" s="69" t="e">
        <f t="shared" si="3"/>
        <v>#REF!</v>
      </c>
    </row>
    <row r="24" spans="1:15">
      <c r="A24" s="9" t="s">
        <v>122</v>
      </c>
      <c r="B24" s="14" t="e">
        <f>-1*SUMIF(#REF!,'Conto Economico'!#REF!,#REF!)</f>
        <v>#REF!</v>
      </c>
      <c r="C24" s="14" t="e">
        <f>-1*SUMIF(#REF!,'Conto Economico'!#REF!,#REF!)</f>
        <v>#REF!</v>
      </c>
      <c r="D24" s="14" t="e">
        <f>-1*SUMIF(#REF!,'Conto Economico'!#REF!,#REF!)</f>
        <v>#REF!</v>
      </c>
      <c r="E24" s="14" t="e">
        <f>-1*SUMIF(#REF!,'Conto Economico'!#REF!,#REF!)</f>
        <v>#REF!</v>
      </c>
      <c r="F24" s="14" t="e">
        <f>-1*SUMIF(#REF!,'Conto Economico'!#REF!,#REF!)</f>
        <v>#REF!</v>
      </c>
      <c r="G24" s="14" t="e">
        <f>-1*SUMIF(#REF!,'Conto Economico'!#REF!,#REF!)</f>
        <v>#REF!</v>
      </c>
      <c r="H24" s="58" t="e">
        <f>ROUND(#REF!,0)</f>
        <v>#REF!</v>
      </c>
      <c r="I24" s="58" t="e">
        <f>ROUND(#REF!,0)</f>
        <v>#REF!</v>
      </c>
      <c r="J24" s="58">
        <v>825421</v>
      </c>
      <c r="K24" s="58">
        <v>1720249</v>
      </c>
      <c r="L24" s="58" t="e">
        <f>ROUND(#REF!,0)</f>
        <v>#REF!</v>
      </c>
      <c r="M24" s="58" t="e">
        <f>ROUND(#REF!,0)</f>
        <v>#REF!</v>
      </c>
      <c r="N24" s="58" t="e">
        <f t="shared" si="2"/>
        <v>#REF!</v>
      </c>
      <c r="O24" s="69" t="e">
        <f t="shared" si="3"/>
        <v>#REF!</v>
      </c>
    </row>
    <row r="25" spans="1:15">
      <c r="A25" s="9" t="s">
        <v>123</v>
      </c>
      <c r="B25" s="14" t="e">
        <f>-1*SUMIF(#REF!,'Conto Economico'!#REF!,#REF!)</f>
        <v>#REF!</v>
      </c>
      <c r="C25" s="14" t="e">
        <f>-1*SUMIF(#REF!,'Conto Economico'!#REF!,#REF!)</f>
        <v>#REF!</v>
      </c>
      <c r="D25" s="14" t="e">
        <f>-1*SUMIF(#REF!,'Conto Economico'!#REF!,#REF!)</f>
        <v>#REF!</v>
      </c>
      <c r="E25" s="14" t="e">
        <f>-1*SUMIF(#REF!,'Conto Economico'!#REF!,#REF!)</f>
        <v>#REF!</v>
      </c>
      <c r="F25" s="14" t="e">
        <f>-1*SUMIF(#REF!,'Conto Economico'!#REF!,#REF!)</f>
        <v>#REF!</v>
      </c>
      <c r="G25" s="14" t="e">
        <f>-1*SUMIF(#REF!,'Conto Economico'!#REF!,#REF!)</f>
        <v>#REF!</v>
      </c>
      <c r="H25" s="58" t="e">
        <f>ROUND(#REF!,0)</f>
        <v>#REF!</v>
      </c>
      <c r="I25" s="58" t="e">
        <f>ROUND(#REF!,0)</f>
        <v>#REF!</v>
      </c>
      <c r="J25" s="58">
        <v>1200</v>
      </c>
      <c r="K25" s="58">
        <v>21210</v>
      </c>
      <c r="L25" s="58" t="e">
        <f>ROUND(#REF!,0)</f>
        <v>#REF!</v>
      </c>
      <c r="M25" s="58" t="e">
        <f>ROUND(#REF!,0)</f>
        <v>#REF!</v>
      </c>
      <c r="N25" s="58" t="e">
        <f t="shared" si="2"/>
        <v>#REF!</v>
      </c>
      <c r="O25" s="69" t="e">
        <f t="shared" si="3"/>
        <v>#REF!</v>
      </c>
    </row>
    <row r="26" spans="1:15">
      <c r="A26" s="9" t="s">
        <v>124</v>
      </c>
      <c r="B26" s="14" t="e">
        <f>-1*SUMIF(#REF!,'Conto Economico'!#REF!,#REF!)</f>
        <v>#REF!</v>
      </c>
      <c r="C26" s="14" t="e">
        <f>-1*SUMIF(#REF!,'Conto Economico'!#REF!,#REF!)</f>
        <v>#REF!</v>
      </c>
      <c r="D26" s="14" t="e">
        <f>-1*SUMIF(#REF!,'Conto Economico'!#REF!,#REF!)</f>
        <v>#REF!</v>
      </c>
      <c r="E26" s="14" t="e">
        <f>-1*SUMIF(#REF!,'Conto Economico'!#REF!,#REF!)</f>
        <v>#REF!</v>
      </c>
      <c r="F26" s="14" t="e">
        <f>-1*SUMIF(#REF!,'Conto Economico'!#REF!,#REF!)</f>
        <v>#REF!</v>
      </c>
      <c r="G26" s="14" t="e">
        <f>-1*SUMIF(#REF!,'Conto Economico'!#REF!,#REF!)</f>
        <v>#REF!</v>
      </c>
      <c r="H26" s="58" t="e">
        <f>ROUND(#REF!,0)</f>
        <v>#REF!</v>
      </c>
      <c r="I26" s="58" t="e">
        <f>ROUND(#REF!,0)</f>
        <v>#REF!</v>
      </c>
      <c r="J26" s="58">
        <v>1384888</v>
      </c>
      <c r="K26" s="58">
        <v>1186496</v>
      </c>
      <c r="L26" s="58" t="e">
        <f>ROUND(#REF!,0)</f>
        <v>#REF!</v>
      </c>
      <c r="M26" s="58" t="e">
        <f>ROUND(#REF!,0)</f>
        <v>#REF!</v>
      </c>
      <c r="N26" s="58" t="e">
        <f t="shared" si="2"/>
        <v>#REF!</v>
      </c>
      <c r="O26" s="69" t="e">
        <f t="shared" si="3"/>
        <v>#REF!</v>
      </c>
    </row>
    <row r="27" spans="1:15">
      <c r="A27" s="6" t="s">
        <v>125</v>
      </c>
      <c r="B27" s="13" t="e">
        <f t="shared" ref="B27:G27" si="8">SUM(B28:B33)</f>
        <v>#REF!</v>
      </c>
      <c r="C27" s="13" t="e">
        <f t="shared" si="8"/>
        <v>#REF!</v>
      </c>
      <c r="D27" s="13" t="e">
        <f t="shared" si="8"/>
        <v>#REF!</v>
      </c>
      <c r="E27" s="13" t="e">
        <f t="shared" si="8"/>
        <v>#REF!</v>
      </c>
      <c r="F27" s="13" t="e">
        <f t="shared" si="8"/>
        <v>#REF!</v>
      </c>
      <c r="G27" s="13" t="e">
        <f t="shared" si="8"/>
        <v>#REF!</v>
      </c>
      <c r="H27" s="57" t="e">
        <f t="shared" ref="H27:M27" si="9">SUM(H28:H33)</f>
        <v>#REF!</v>
      </c>
      <c r="I27" s="57" t="e">
        <f t="shared" si="9"/>
        <v>#REF!</v>
      </c>
      <c r="J27" s="57">
        <v>17803</v>
      </c>
      <c r="K27" s="57">
        <v>11989</v>
      </c>
      <c r="L27" s="57" t="e">
        <f t="shared" si="9"/>
        <v>#REF!</v>
      </c>
      <c r="M27" s="57" t="e">
        <f t="shared" si="9"/>
        <v>#REF!</v>
      </c>
      <c r="N27" s="57" t="e">
        <f t="shared" si="2"/>
        <v>#REF!</v>
      </c>
      <c r="O27" s="68" t="e">
        <f t="shared" si="3"/>
        <v>#REF!</v>
      </c>
    </row>
    <row r="28" spans="1:15">
      <c r="A28" s="9" t="s">
        <v>126</v>
      </c>
      <c r="B28" s="14" t="e">
        <f>-1*SUMIF(#REF!,'Conto Economico'!#REF!,#REF!)</f>
        <v>#REF!</v>
      </c>
      <c r="C28" s="14" t="e">
        <f>-1*SUMIF(#REF!,'Conto Economico'!#REF!,#REF!)</f>
        <v>#REF!</v>
      </c>
      <c r="D28" s="14" t="e">
        <f>-1*SUMIF(#REF!,'Conto Economico'!#REF!,#REF!)</f>
        <v>#REF!</v>
      </c>
      <c r="E28" s="14" t="e">
        <f>-1*SUMIF(#REF!,'Conto Economico'!#REF!,#REF!)</f>
        <v>#REF!</v>
      </c>
      <c r="F28" s="14" t="e">
        <f>-1*SUMIF(#REF!,'Conto Economico'!#REF!,#REF!)</f>
        <v>#REF!</v>
      </c>
      <c r="G28" s="14" t="e">
        <f>-1*SUMIF(#REF!,'Conto Economico'!#REF!,#REF!)</f>
        <v>#REF!</v>
      </c>
      <c r="H28" s="58" t="e">
        <f>ROUND(#REF!,0)</f>
        <v>#REF!</v>
      </c>
      <c r="I28" s="58" t="e">
        <f>ROUND(#REF!,0)</f>
        <v>#REF!</v>
      </c>
      <c r="J28" s="58">
        <v>9019</v>
      </c>
      <c r="K28" s="58">
        <v>0</v>
      </c>
      <c r="L28" s="58" t="e">
        <f>ROUND(#REF!,0)</f>
        <v>#REF!</v>
      </c>
      <c r="M28" s="58" t="e">
        <f>ROUND(#REF!,0)</f>
        <v>#REF!</v>
      </c>
      <c r="N28" s="58" t="e">
        <f t="shared" si="2"/>
        <v>#REF!</v>
      </c>
      <c r="O28" s="69" t="e">
        <f t="shared" si="3"/>
        <v>#REF!</v>
      </c>
    </row>
    <row r="29" spans="1:15">
      <c r="A29" s="9" t="s">
        <v>127</v>
      </c>
      <c r="B29" s="14" t="e">
        <f>-1*SUMIF(#REF!,'Conto Economico'!#REF!,#REF!)</f>
        <v>#REF!</v>
      </c>
      <c r="C29" s="14" t="e">
        <f>-1*SUMIF(#REF!,'Conto Economico'!#REF!,#REF!)</f>
        <v>#REF!</v>
      </c>
      <c r="D29" s="14" t="e">
        <f>-1*SUMIF(#REF!,'Conto Economico'!#REF!,#REF!)</f>
        <v>#REF!</v>
      </c>
      <c r="E29" s="14" t="e">
        <f>-1*SUMIF(#REF!,'Conto Economico'!#REF!,#REF!)</f>
        <v>#REF!</v>
      </c>
      <c r="F29" s="14" t="e">
        <f>-1*SUMIF(#REF!,'Conto Economico'!#REF!,#REF!)</f>
        <v>#REF!</v>
      </c>
      <c r="G29" s="14" t="e">
        <f>-1*SUMIF(#REF!,'Conto Economico'!#REF!,#REF!)</f>
        <v>#REF!</v>
      </c>
      <c r="H29" s="58" t="e">
        <f>ROUND(#REF!,0)</f>
        <v>#REF!</v>
      </c>
      <c r="I29" s="58" t="e">
        <f>ROUND(#REF!,0)</f>
        <v>#REF!</v>
      </c>
      <c r="J29" s="58">
        <v>0</v>
      </c>
      <c r="K29" s="58">
        <v>0</v>
      </c>
      <c r="L29" s="58" t="e">
        <f>ROUND(#REF!,0)</f>
        <v>#REF!</v>
      </c>
      <c r="M29" s="58" t="e">
        <f>ROUND(#REF!,0)</f>
        <v>#REF!</v>
      </c>
      <c r="N29" s="58" t="e">
        <f t="shared" si="2"/>
        <v>#REF!</v>
      </c>
      <c r="O29" s="69" t="e">
        <f t="shared" si="3"/>
        <v>#REF!</v>
      </c>
    </row>
    <row r="30" spans="1:15">
      <c r="A30" s="9" t="s">
        <v>128</v>
      </c>
      <c r="B30" s="14" t="e">
        <f>-1*SUMIF(#REF!,'Conto Economico'!#REF!,#REF!)</f>
        <v>#REF!</v>
      </c>
      <c r="C30" s="14" t="e">
        <f>-1*SUMIF(#REF!,'Conto Economico'!#REF!,#REF!)</f>
        <v>#REF!</v>
      </c>
      <c r="D30" s="14" t="e">
        <f>-1*SUMIF(#REF!,'Conto Economico'!#REF!,#REF!)</f>
        <v>#REF!</v>
      </c>
      <c r="E30" s="14" t="e">
        <f>-1*SUMIF(#REF!,'Conto Economico'!#REF!,#REF!)</f>
        <v>#REF!</v>
      </c>
      <c r="F30" s="14" t="e">
        <f>-1*SUMIF(#REF!,'Conto Economico'!#REF!,#REF!)</f>
        <v>#REF!</v>
      </c>
      <c r="G30" s="14" t="e">
        <f>-1*SUMIF(#REF!,'Conto Economico'!#REF!,#REF!)</f>
        <v>#REF!</v>
      </c>
      <c r="H30" s="58" t="e">
        <f>ROUND(#REF!,0)</f>
        <v>#REF!</v>
      </c>
      <c r="I30" s="58" t="e">
        <f>ROUND(#REF!,0)</f>
        <v>#REF!</v>
      </c>
      <c r="J30" s="58">
        <v>14</v>
      </c>
      <c r="K30" s="58">
        <v>0</v>
      </c>
      <c r="L30" s="58" t="e">
        <f>ROUND(#REF!,0)</f>
        <v>#REF!</v>
      </c>
      <c r="M30" s="58" t="e">
        <f>ROUND(#REF!,0)</f>
        <v>#REF!</v>
      </c>
      <c r="N30" s="58" t="e">
        <f t="shared" si="2"/>
        <v>#REF!</v>
      </c>
      <c r="O30" s="69" t="e">
        <f t="shared" si="3"/>
        <v>#REF!</v>
      </c>
    </row>
    <row r="31" spans="1:15">
      <c r="A31" s="9" t="s">
        <v>129</v>
      </c>
      <c r="B31" s="14" t="e">
        <f>-1*SUMIF(#REF!,'Conto Economico'!#REF!,#REF!)</f>
        <v>#REF!</v>
      </c>
      <c r="C31" s="14" t="e">
        <f>-1*SUMIF(#REF!,'Conto Economico'!#REF!,#REF!)</f>
        <v>#REF!</v>
      </c>
      <c r="D31" s="14" t="e">
        <f>-1*SUMIF(#REF!,'Conto Economico'!#REF!,#REF!)</f>
        <v>#REF!</v>
      </c>
      <c r="E31" s="14" t="e">
        <f>-1*SUMIF(#REF!,'Conto Economico'!#REF!,#REF!)</f>
        <v>#REF!</v>
      </c>
      <c r="F31" s="14" t="e">
        <f>-1*SUMIF(#REF!,'Conto Economico'!#REF!,#REF!)</f>
        <v>#REF!</v>
      </c>
      <c r="G31" s="14" t="e">
        <f>-1*SUMIF(#REF!,'Conto Economico'!#REF!,#REF!)</f>
        <v>#REF!</v>
      </c>
      <c r="H31" s="58" t="e">
        <f>ROUND(#REF!,0)</f>
        <v>#REF!</v>
      </c>
      <c r="I31" s="58" t="e">
        <f>ROUND(#REF!,0)</f>
        <v>#REF!</v>
      </c>
      <c r="J31" s="58">
        <v>0</v>
      </c>
      <c r="K31" s="58">
        <v>0</v>
      </c>
      <c r="L31" s="58" t="e">
        <f>ROUND(#REF!,0)</f>
        <v>#REF!</v>
      </c>
      <c r="M31" s="58" t="e">
        <f>ROUND(#REF!,0)</f>
        <v>#REF!</v>
      </c>
      <c r="N31" s="58" t="e">
        <f t="shared" si="2"/>
        <v>#REF!</v>
      </c>
      <c r="O31" s="69" t="e">
        <f t="shared" si="3"/>
        <v>#REF!</v>
      </c>
    </row>
    <row r="32" spans="1:15">
      <c r="A32" s="9" t="s">
        <v>130</v>
      </c>
      <c r="B32" s="14" t="e">
        <f>-1*SUMIF(#REF!,'Conto Economico'!#REF!,#REF!)</f>
        <v>#REF!</v>
      </c>
      <c r="C32" s="14" t="e">
        <f>-1*SUMIF(#REF!,'Conto Economico'!#REF!,#REF!)</f>
        <v>#REF!</v>
      </c>
      <c r="D32" s="14" t="e">
        <f>-1*SUMIF(#REF!,'Conto Economico'!#REF!,#REF!)</f>
        <v>#REF!</v>
      </c>
      <c r="E32" s="14" t="e">
        <f>-1*SUMIF(#REF!,'Conto Economico'!#REF!,#REF!)</f>
        <v>#REF!</v>
      </c>
      <c r="F32" s="14" t="e">
        <f>-1*SUMIF(#REF!,'Conto Economico'!#REF!,#REF!)</f>
        <v>#REF!</v>
      </c>
      <c r="G32" s="14" t="e">
        <f>-1*SUMIF(#REF!,'Conto Economico'!#REF!,#REF!)</f>
        <v>#REF!</v>
      </c>
      <c r="H32" s="58" t="e">
        <f>ROUND(#REF!,0)</f>
        <v>#REF!</v>
      </c>
      <c r="I32" s="58" t="e">
        <f>ROUND(#REF!,0)</f>
        <v>#REF!</v>
      </c>
      <c r="J32" s="58">
        <v>3770</v>
      </c>
      <c r="K32" s="58">
        <v>8989</v>
      </c>
      <c r="L32" s="58" t="e">
        <f>ROUND(#REF!,0)</f>
        <v>#REF!</v>
      </c>
      <c r="M32" s="58" t="e">
        <f>ROUND(#REF!,0)</f>
        <v>#REF!</v>
      </c>
      <c r="N32" s="58" t="e">
        <f t="shared" si="2"/>
        <v>#REF!</v>
      </c>
      <c r="O32" s="69" t="e">
        <f t="shared" si="3"/>
        <v>#REF!</v>
      </c>
    </row>
    <row r="33" spans="1:15">
      <c r="A33" s="9" t="s">
        <v>131</v>
      </c>
      <c r="B33" s="14" t="e">
        <f>-1*SUMIF(#REF!,'Conto Economico'!#REF!,#REF!)</f>
        <v>#REF!</v>
      </c>
      <c r="C33" s="14" t="e">
        <f>-1*SUMIF(#REF!,'Conto Economico'!#REF!,#REF!)</f>
        <v>#REF!</v>
      </c>
      <c r="D33" s="14" t="e">
        <f>-1*SUMIF(#REF!,'Conto Economico'!#REF!,#REF!)</f>
        <v>#REF!</v>
      </c>
      <c r="E33" s="14" t="e">
        <f>-1*SUMIF(#REF!,'Conto Economico'!#REF!,#REF!)</f>
        <v>#REF!</v>
      </c>
      <c r="F33" s="14" t="e">
        <f>-1*SUMIF(#REF!,'Conto Economico'!#REF!,#REF!)</f>
        <v>#REF!</v>
      </c>
      <c r="G33" s="14" t="e">
        <f>-1*SUMIF(#REF!,'Conto Economico'!#REF!,#REF!)</f>
        <v>#REF!</v>
      </c>
      <c r="H33" s="58" t="e">
        <f>ROUND(#REF!,0)</f>
        <v>#REF!</v>
      </c>
      <c r="I33" s="58" t="e">
        <f>ROUND(#REF!,0)</f>
        <v>#REF!</v>
      </c>
      <c r="J33" s="58">
        <v>5000</v>
      </c>
      <c r="K33" s="58">
        <v>3000</v>
      </c>
      <c r="L33" s="58" t="e">
        <f>ROUND(#REF!,0)</f>
        <v>#REF!</v>
      </c>
      <c r="M33" s="58" t="e">
        <f>ROUND(#REF!,0)</f>
        <v>#REF!</v>
      </c>
      <c r="N33" s="58" t="e">
        <f t="shared" si="2"/>
        <v>#REF!</v>
      </c>
      <c r="O33" s="69" t="e">
        <f t="shared" si="3"/>
        <v>#REF!</v>
      </c>
    </row>
    <row r="34" spans="1:15" ht="15.75">
      <c r="A34" s="22" t="s">
        <v>82</v>
      </c>
      <c r="B34" s="23" t="e">
        <f t="shared" ref="B34:H34" si="10">+B27+B20+B19+B16+B11</f>
        <v>#REF!</v>
      </c>
      <c r="C34" s="23" t="e">
        <f t="shared" si="10"/>
        <v>#REF!</v>
      </c>
      <c r="D34" s="23" t="e">
        <f t="shared" si="10"/>
        <v>#REF!</v>
      </c>
      <c r="E34" s="23" t="e">
        <f t="shared" si="10"/>
        <v>#REF!</v>
      </c>
      <c r="F34" s="23" t="e">
        <f t="shared" si="10"/>
        <v>#REF!</v>
      </c>
      <c r="G34" s="23" t="e">
        <f t="shared" si="10"/>
        <v>#REF!</v>
      </c>
      <c r="H34" s="59" t="e">
        <f t="shared" si="10"/>
        <v>#REF!</v>
      </c>
      <c r="I34" s="59" t="e">
        <f>+I27+I20+I19+I16+I11</f>
        <v>#REF!</v>
      </c>
      <c r="J34" s="59">
        <v>58650555</v>
      </c>
      <c r="K34" s="59">
        <v>63133482</v>
      </c>
      <c r="L34" s="59" t="e">
        <f>+L27+L20+L19+L16+L11</f>
        <v>#REF!</v>
      </c>
      <c r="M34" s="59" t="e">
        <f>+M27+M20+M19+M16+M11</f>
        <v>#REF!</v>
      </c>
      <c r="N34" s="59" t="e">
        <f t="shared" si="2"/>
        <v>#REF!</v>
      </c>
      <c r="O34" s="70" t="e">
        <f t="shared" si="3"/>
        <v>#REF!</v>
      </c>
    </row>
    <row r="35" spans="1:15">
      <c r="A35" s="7"/>
      <c r="B35" s="15"/>
      <c r="C35" s="15"/>
      <c r="D35" s="15"/>
      <c r="E35" s="15"/>
      <c r="F35" s="15"/>
      <c r="G35" s="15"/>
      <c r="H35" s="60"/>
      <c r="I35" s="60"/>
      <c r="J35" s="60"/>
      <c r="K35" s="60"/>
      <c r="L35" s="60"/>
      <c r="M35" s="60"/>
      <c r="N35" s="60">
        <f t="shared" si="2"/>
        <v>0</v>
      </c>
      <c r="O35" s="71">
        <f t="shared" si="3"/>
        <v>0</v>
      </c>
    </row>
    <row r="36" spans="1:15">
      <c r="A36" s="8"/>
      <c r="B36" s="16"/>
      <c r="C36" s="16"/>
      <c r="D36" s="16"/>
      <c r="E36" s="16"/>
      <c r="F36" s="16"/>
      <c r="G36" s="16"/>
      <c r="H36" s="61"/>
      <c r="I36" s="61"/>
      <c r="J36" s="61"/>
      <c r="K36" s="61"/>
      <c r="L36" s="61"/>
      <c r="M36" s="61"/>
      <c r="N36" s="61">
        <f t="shared" si="2"/>
        <v>0</v>
      </c>
      <c r="O36" s="72">
        <f t="shared" si="3"/>
        <v>0</v>
      </c>
    </row>
    <row r="37" spans="1:15">
      <c r="A37" s="7"/>
      <c r="B37" s="15"/>
      <c r="C37" s="15"/>
      <c r="D37" s="15"/>
      <c r="E37" s="15"/>
      <c r="F37" s="15"/>
      <c r="G37" s="15"/>
      <c r="H37" s="60"/>
      <c r="I37" s="60"/>
      <c r="J37" s="60"/>
      <c r="K37" s="60"/>
      <c r="L37" s="60"/>
      <c r="M37" s="60"/>
      <c r="N37" s="60">
        <f t="shared" si="2"/>
        <v>0</v>
      </c>
      <c r="O37" s="71">
        <f t="shared" si="3"/>
        <v>0</v>
      </c>
    </row>
    <row r="38" spans="1:15">
      <c r="A38" s="5"/>
      <c r="B38" s="12"/>
      <c r="C38" s="12"/>
      <c r="D38" s="12"/>
      <c r="E38" s="12"/>
      <c r="F38" s="12"/>
      <c r="G38" s="12"/>
      <c r="H38" s="56"/>
      <c r="I38" s="56"/>
      <c r="J38" s="56"/>
      <c r="K38" s="56"/>
      <c r="L38" s="56"/>
      <c r="M38" s="56"/>
      <c r="N38" s="56">
        <f t="shared" si="2"/>
        <v>0</v>
      </c>
      <c r="O38" s="67">
        <f t="shared" si="3"/>
        <v>0</v>
      </c>
    </row>
    <row r="39" spans="1:15">
      <c r="A39" s="5" t="s">
        <v>132</v>
      </c>
      <c r="B39" s="12"/>
      <c r="C39" s="12"/>
      <c r="D39" s="12"/>
      <c r="E39" s="12"/>
      <c r="F39" s="12"/>
      <c r="G39" s="12"/>
      <c r="H39" s="56"/>
      <c r="I39" s="56"/>
      <c r="J39" s="56"/>
      <c r="K39" s="56"/>
      <c r="L39" s="56"/>
      <c r="M39" s="56"/>
      <c r="N39" s="56">
        <f t="shared" si="2"/>
        <v>0</v>
      </c>
      <c r="O39" s="67">
        <f t="shared" si="3"/>
        <v>0</v>
      </c>
    </row>
    <row r="40" spans="1:15">
      <c r="A40" s="6" t="s">
        <v>133</v>
      </c>
      <c r="B40" s="13" t="e">
        <f t="shared" ref="B40:G40" si="11">+B41+B42</f>
        <v>#REF!</v>
      </c>
      <c r="C40" s="13" t="e">
        <f t="shared" si="11"/>
        <v>#REF!</v>
      </c>
      <c r="D40" s="13" t="e">
        <f t="shared" si="11"/>
        <v>#REF!</v>
      </c>
      <c r="E40" s="13" t="e">
        <f t="shared" si="11"/>
        <v>#REF!</v>
      </c>
      <c r="F40" s="13" t="e">
        <f t="shared" si="11"/>
        <v>#REF!</v>
      </c>
      <c r="G40" s="13" t="e">
        <f t="shared" si="11"/>
        <v>#REF!</v>
      </c>
      <c r="H40" s="57" t="e">
        <f t="shared" ref="H40:M40" si="12">+H41+H42</f>
        <v>#REF!</v>
      </c>
      <c r="I40" s="57" t="e">
        <f t="shared" si="12"/>
        <v>#REF!</v>
      </c>
      <c r="J40" s="57">
        <v>1016786</v>
      </c>
      <c r="K40" s="57">
        <v>607173</v>
      </c>
      <c r="L40" s="57" t="e">
        <f t="shared" si="12"/>
        <v>#REF!</v>
      </c>
      <c r="M40" s="57" t="e">
        <f t="shared" si="12"/>
        <v>#REF!</v>
      </c>
      <c r="N40" s="57" t="e">
        <f t="shared" si="2"/>
        <v>#REF!</v>
      </c>
      <c r="O40" s="68" t="e">
        <f t="shared" si="3"/>
        <v>#REF!</v>
      </c>
    </row>
    <row r="41" spans="1:15">
      <c r="A41" s="9" t="s">
        <v>204</v>
      </c>
      <c r="B41" s="14" t="e">
        <f>SUMIF(#REF!,'Conto Economico'!#REF!,#REF!)</f>
        <v>#REF!</v>
      </c>
      <c r="C41" s="14" t="e">
        <f>SUMIF(#REF!,'Conto Economico'!#REF!,#REF!)</f>
        <v>#REF!</v>
      </c>
      <c r="D41" s="14" t="e">
        <f>SUMIF(#REF!,'Conto Economico'!#REF!,#REF!)</f>
        <v>#REF!</v>
      </c>
      <c r="E41" s="14" t="e">
        <f>SUMIF(#REF!,'Conto Economico'!#REF!,#REF!)</f>
        <v>#REF!</v>
      </c>
      <c r="F41" s="14" t="e">
        <f>SUMIF(#REF!,'Conto Economico'!#REF!,#REF!)</f>
        <v>#REF!</v>
      </c>
      <c r="G41" s="14" t="e">
        <f>SUMIF(#REF!,'Conto Economico'!#REF!,#REF!)</f>
        <v>#REF!</v>
      </c>
      <c r="H41" s="58" t="e">
        <f>ROUND(#REF!,0)</f>
        <v>#REF!</v>
      </c>
      <c r="I41" s="58" t="e">
        <f>ROUND(#REF!,0)</f>
        <v>#REF!</v>
      </c>
      <c r="J41" s="58">
        <v>334502</v>
      </c>
      <c r="K41" s="58">
        <v>333018</v>
      </c>
      <c r="L41" s="58" t="e">
        <f>ROUND(#REF!,0)</f>
        <v>#REF!</v>
      </c>
      <c r="M41" s="58" t="e">
        <f>ROUND(#REF!,0)</f>
        <v>#REF!</v>
      </c>
      <c r="N41" s="58" t="e">
        <f t="shared" si="2"/>
        <v>#REF!</v>
      </c>
      <c r="O41" s="69" t="e">
        <f t="shared" si="3"/>
        <v>#REF!</v>
      </c>
    </row>
    <row r="42" spans="1:15">
      <c r="A42" s="9" t="s">
        <v>205</v>
      </c>
      <c r="B42" s="14" t="e">
        <f>SUMIF(#REF!,'Conto Economico'!#REF!,#REF!)</f>
        <v>#REF!</v>
      </c>
      <c r="C42" s="14" t="e">
        <f>SUMIF(#REF!,'Conto Economico'!#REF!,#REF!)</f>
        <v>#REF!</v>
      </c>
      <c r="D42" s="14" t="e">
        <f>SUMIF(#REF!,'Conto Economico'!#REF!,#REF!)</f>
        <v>#REF!</v>
      </c>
      <c r="E42" s="14" t="e">
        <f>SUMIF(#REF!,'Conto Economico'!#REF!,#REF!)</f>
        <v>#REF!</v>
      </c>
      <c r="F42" s="14" t="e">
        <f>SUMIF(#REF!,'Conto Economico'!#REF!,#REF!)</f>
        <v>#REF!</v>
      </c>
      <c r="G42" s="14" t="e">
        <f>SUMIF(#REF!,'Conto Economico'!#REF!,#REF!)</f>
        <v>#REF!</v>
      </c>
      <c r="H42" s="58" t="e">
        <f>ROUND(#REF!,0)</f>
        <v>#REF!</v>
      </c>
      <c r="I42" s="58" t="e">
        <f>ROUND(#REF!,0)</f>
        <v>#REF!</v>
      </c>
      <c r="J42" s="58">
        <v>682284</v>
      </c>
      <c r="K42" s="58">
        <v>274155</v>
      </c>
      <c r="L42" s="58" t="e">
        <f>ROUND(#REF!,0)</f>
        <v>#REF!</v>
      </c>
      <c r="M42" s="58" t="e">
        <f>ROUND(#REF!,0)</f>
        <v>#REF!</v>
      </c>
      <c r="N42" s="58" t="e">
        <f t="shared" si="2"/>
        <v>#REF!</v>
      </c>
      <c r="O42" s="69" t="e">
        <f t="shared" si="3"/>
        <v>#REF!</v>
      </c>
    </row>
    <row r="43" spans="1:15">
      <c r="A43" s="6" t="s">
        <v>134</v>
      </c>
      <c r="B43" s="13" t="e">
        <f t="shared" ref="B43:G43" si="13">SUM(B44:B54)</f>
        <v>#REF!</v>
      </c>
      <c r="C43" s="13" t="e">
        <f t="shared" si="13"/>
        <v>#REF!</v>
      </c>
      <c r="D43" s="13" t="e">
        <f t="shared" si="13"/>
        <v>#REF!</v>
      </c>
      <c r="E43" s="13" t="e">
        <f t="shared" si="13"/>
        <v>#REF!</v>
      </c>
      <c r="F43" s="13" t="e">
        <f t="shared" si="13"/>
        <v>#REF!</v>
      </c>
      <c r="G43" s="13" t="e">
        <f t="shared" si="13"/>
        <v>#REF!</v>
      </c>
      <c r="H43" s="57" t="e">
        <f t="shared" ref="H43:M43" si="14">SUM(H44:H54)</f>
        <v>#REF!</v>
      </c>
      <c r="I43" s="57" t="e">
        <f t="shared" si="14"/>
        <v>#REF!</v>
      </c>
      <c r="J43" s="57">
        <v>33405322</v>
      </c>
      <c r="K43" s="57">
        <v>35578597</v>
      </c>
      <c r="L43" s="57" t="e">
        <f t="shared" si="14"/>
        <v>#REF!</v>
      </c>
      <c r="M43" s="57" t="e">
        <f t="shared" si="14"/>
        <v>#REF!</v>
      </c>
      <c r="N43" s="57" t="e">
        <f t="shared" si="2"/>
        <v>#REF!</v>
      </c>
      <c r="O43" s="68" t="e">
        <f t="shared" si="3"/>
        <v>#REF!</v>
      </c>
    </row>
    <row r="44" spans="1:15">
      <c r="A44" s="9" t="s">
        <v>135</v>
      </c>
      <c r="B44" s="14" t="e">
        <f>SUMIF(#REF!,'Conto Economico'!#REF!,#REF!)</f>
        <v>#REF!</v>
      </c>
      <c r="C44" s="14" t="e">
        <f>SUMIF(#REF!,'Conto Economico'!#REF!,#REF!)</f>
        <v>#REF!</v>
      </c>
      <c r="D44" s="14" t="e">
        <f>SUMIF(#REF!,'Conto Economico'!#REF!,#REF!)</f>
        <v>#REF!</v>
      </c>
      <c r="E44" s="14" t="e">
        <f>SUMIF(#REF!,'Conto Economico'!#REF!,#REF!)</f>
        <v>#REF!</v>
      </c>
      <c r="F44" s="14" t="e">
        <f>SUMIF(#REF!,'Conto Economico'!#REF!,#REF!)</f>
        <v>#REF!</v>
      </c>
      <c r="G44" s="14" t="e">
        <f>SUMIF(#REF!,'Conto Economico'!#REF!,#REF!)</f>
        <v>#REF!</v>
      </c>
      <c r="H44" s="58" t="e">
        <f>ROUND(#REF!,0)</f>
        <v>#REF!</v>
      </c>
      <c r="I44" s="58" t="e">
        <f>ROUND(#REF!,0)</f>
        <v>#REF!</v>
      </c>
      <c r="J44" s="58">
        <v>6732553</v>
      </c>
      <c r="K44" s="58">
        <v>7816478</v>
      </c>
      <c r="L44" s="58" t="e">
        <f>ROUND(#REF!,0)</f>
        <v>#REF!</v>
      </c>
      <c r="M44" s="58" t="e">
        <f>ROUND(#REF!,0)</f>
        <v>#REF!</v>
      </c>
      <c r="N44" s="58" t="e">
        <f t="shared" si="2"/>
        <v>#REF!</v>
      </c>
      <c r="O44" s="69" t="e">
        <f t="shared" si="3"/>
        <v>#REF!</v>
      </c>
    </row>
    <row r="45" spans="1:15">
      <c r="A45" s="9" t="s">
        <v>136</v>
      </c>
      <c r="B45" s="14" t="e">
        <f>SUMIF(#REF!,'Conto Economico'!#REF!,#REF!)</f>
        <v>#REF!</v>
      </c>
      <c r="C45" s="14" t="e">
        <f>SUMIF(#REF!,'Conto Economico'!#REF!,#REF!)</f>
        <v>#REF!</v>
      </c>
      <c r="D45" s="14" t="e">
        <f>SUMIF(#REF!,'Conto Economico'!#REF!,#REF!)</f>
        <v>#REF!</v>
      </c>
      <c r="E45" s="14" t="e">
        <f>SUMIF(#REF!,'Conto Economico'!#REF!,#REF!)</f>
        <v>#REF!</v>
      </c>
      <c r="F45" s="14" t="e">
        <f>SUMIF(#REF!,'Conto Economico'!#REF!,#REF!)</f>
        <v>#REF!</v>
      </c>
      <c r="G45" s="14" t="e">
        <f>SUMIF(#REF!,'Conto Economico'!#REF!,#REF!)</f>
        <v>#REF!</v>
      </c>
      <c r="H45" s="58" t="e">
        <f>ROUND(#REF!,0)</f>
        <v>#REF!</v>
      </c>
      <c r="I45" s="58" t="e">
        <f>ROUND(#REF!,0)</f>
        <v>#REF!</v>
      </c>
      <c r="J45" s="58">
        <v>13368931</v>
      </c>
      <c r="K45" s="58">
        <v>15070415</v>
      </c>
      <c r="L45" s="58" t="e">
        <f>ROUND(#REF!,0)</f>
        <v>#REF!</v>
      </c>
      <c r="M45" s="58" t="e">
        <f>ROUND(#REF!,0)</f>
        <v>#REF!</v>
      </c>
      <c r="N45" s="58" t="e">
        <f t="shared" si="2"/>
        <v>#REF!</v>
      </c>
      <c r="O45" s="69" t="e">
        <f t="shared" si="3"/>
        <v>#REF!</v>
      </c>
    </row>
    <row r="46" spans="1:15">
      <c r="A46" s="9" t="s">
        <v>137</v>
      </c>
      <c r="B46" s="14" t="e">
        <f>SUMIF(#REF!,'Conto Economico'!#REF!,#REF!)</f>
        <v>#REF!</v>
      </c>
      <c r="C46" s="14" t="e">
        <f>SUMIF(#REF!,'Conto Economico'!#REF!,#REF!)</f>
        <v>#REF!</v>
      </c>
      <c r="D46" s="14" t="e">
        <f>SUMIF(#REF!,'Conto Economico'!#REF!,#REF!)</f>
        <v>#REF!</v>
      </c>
      <c r="E46" s="14" t="e">
        <f>SUMIF(#REF!,'Conto Economico'!#REF!,#REF!)</f>
        <v>#REF!</v>
      </c>
      <c r="F46" s="14" t="e">
        <f>SUMIF(#REF!,'Conto Economico'!#REF!,#REF!)</f>
        <v>#REF!</v>
      </c>
      <c r="G46" s="14" t="e">
        <f>SUMIF(#REF!,'Conto Economico'!#REF!,#REF!)</f>
        <v>#REF!</v>
      </c>
      <c r="H46" s="58" t="e">
        <f>ROUND(#REF!,0)</f>
        <v>#REF!</v>
      </c>
      <c r="I46" s="58" t="e">
        <f>ROUND(#REF!,0)</f>
        <v>#REF!</v>
      </c>
      <c r="J46" s="58">
        <v>191751</v>
      </c>
      <c r="K46" s="58">
        <v>179013</v>
      </c>
      <c r="L46" s="58" t="e">
        <f>ROUND(#REF!,0)</f>
        <v>#REF!</v>
      </c>
      <c r="M46" s="58" t="e">
        <f>ROUND(#REF!,0)</f>
        <v>#REF!</v>
      </c>
      <c r="N46" s="58" t="e">
        <f t="shared" si="2"/>
        <v>#REF!</v>
      </c>
      <c r="O46" s="69" t="e">
        <f t="shared" si="3"/>
        <v>#REF!</v>
      </c>
    </row>
    <row r="47" spans="1:15">
      <c r="A47" s="9" t="s">
        <v>138</v>
      </c>
      <c r="B47" s="14" t="e">
        <f>SUMIF(#REF!,'Conto Economico'!#REF!,#REF!)</f>
        <v>#REF!</v>
      </c>
      <c r="C47" s="14" t="e">
        <f>SUMIF(#REF!,'Conto Economico'!#REF!,#REF!)</f>
        <v>#REF!</v>
      </c>
      <c r="D47" s="14" t="e">
        <f>SUMIF(#REF!,'Conto Economico'!#REF!,#REF!)</f>
        <v>#REF!</v>
      </c>
      <c r="E47" s="14" t="e">
        <f>SUMIF(#REF!,'Conto Economico'!#REF!,#REF!)</f>
        <v>#REF!</v>
      </c>
      <c r="F47" s="14" t="e">
        <f>SUMIF(#REF!,'Conto Economico'!#REF!,#REF!)</f>
        <v>#REF!</v>
      </c>
      <c r="G47" s="14" t="e">
        <f>SUMIF(#REF!,'Conto Economico'!#REF!,#REF!)</f>
        <v>#REF!</v>
      </c>
      <c r="H47" s="58" t="e">
        <f>ROUND(#REF!,0)</f>
        <v>#REF!</v>
      </c>
      <c r="I47" s="58" t="e">
        <f>ROUND(#REF!,0)</f>
        <v>#REF!</v>
      </c>
      <c r="J47" s="58">
        <v>1634673</v>
      </c>
      <c r="K47" s="58">
        <v>1483675</v>
      </c>
      <c r="L47" s="58" t="e">
        <f>ROUND(#REF!,0)</f>
        <v>#REF!</v>
      </c>
      <c r="M47" s="58" t="e">
        <f>ROUND(#REF!,0)</f>
        <v>#REF!</v>
      </c>
      <c r="N47" s="58" t="e">
        <f t="shared" si="2"/>
        <v>#REF!</v>
      </c>
      <c r="O47" s="69" t="e">
        <f t="shared" si="3"/>
        <v>#REF!</v>
      </c>
    </row>
    <row r="48" spans="1:15">
      <c r="A48" s="9" t="s">
        <v>139</v>
      </c>
      <c r="B48" s="14" t="e">
        <f>SUMIF(#REF!,'Conto Economico'!#REF!,#REF!)</f>
        <v>#REF!</v>
      </c>
      <c r="C48" s="14" t="e">
        <f>SUMIF(#REF!,'Conto Economico'!#REF!,#REF!)</f>
        <v>#REF!</v>
      </c>
      <c r="D48" s="14" t="e">
        <f>SUMIF(#REF!,'Conto Economico'!#REF!,#REF!)</f>
        <v>#REF!</v>
      </c>
      <c r="E48" s="14" t="e">
        <f>SUMIF(#REF!,'Conto Economico'!#REF!,#REF!)</f>
        <v>#REF!</v>
      </c>
      <c r="F48" s="14" t="e">
        <f>SUMIF(#REF!,'Conto Economico'!#REF!,#REF!)</f>
        <v>#REF!</v>
      </c>
      <c r="G48" s="14" t="e">
        <f>SUMIF(#REF!,'Conto Economico'!#REF!,#REF!)</f>
        <v>#REF!</v>
      </c>
      <c r="H48" s="58" t="e">
        <f>ROUND(#REF!,0)</f>
        <v>#REF!</v>
      </c>
      <c r="I48" s="58" t="e">
        <f>ROUND(#REF!,0)</f>
        <v>#REF!</v>
      </c>
      <c r="J48" s="58">
        <v>357128</v>
      </c>
      <c r="K48" s="58">
        <v>301014</v>
      </c>
      <c r="L48" s="58" t="e">
        <f>ROUND(#REF!,0)</f>
        <v>#REF!</v>
      </c>
      <c r="M48" s="58" t="e">
        <f>ROUND(#REF!,0)</f>
        <v>#REF!</v>
      </c>
      <c r="N48" s="58" t="e">
        <f t="shared" si="2"/>
        <v>#REF!</v>
      </c>
      <c r="O48" s="69" t="e">
        <f t="shared" si="3"/>
        <v>#REF!</v>
      </c>
    </row>
    <row r="49" spans="1:15">
      <c r="A49" s="9" t="s">
        <v>140</v>
      </c>
      <c r="B49" s="14" t="e">
        <f>SUMIF(#REF!,'Conto Economico'!#REF!,#REF!)</f>
        <v>#REF!</v>
      </c>
      <c r="C49" s="14" t="e">
        <f>SUMIF(#REF!,'Conto Economico'!#REF!,#REF!)</f>
        <v>#REF!</v>
      </c>
      <c r="D49" s="14" t="e">
        <f>SUMIF(#REF!,'Conto Economico'!#REF!,#REF!)</f>
        <v>#REF!</v>
      </c>
      <c r="E49" s="14" t="e">
        <f>SUMIF(#REF!,'Conto Economico'!#REF!,#REF!)</f>
        <v>#REF!</v>
      </c>
      <c r="F49" s="14" t="e">
        <f>SUMIF(#REF!,'Conto Economico'!#REF!,#REF!)</f>
        <v>#REF!</v>
      </c>
      <c r="G49" s="14" t="e">
        <f>SUMIF(#REF!,'Conto Economico'!#REF!,#REF!)</f>
        <v>#REF!</v>
      </c>
      <c r="H49" s="58" t="e">
        <f>ROUND(#REF!,0)</f>
        <v>#REF!</v>
      </c>
      <c r="I49" s="58" t="e">
        <f>ROUND(#REF!,0)</f>
        <v>#REF!</v>
      </c>
      <c r="J49" s="58">
        <v>4573812</v>
      </c>
      <c r="K49" s="58">
        <v>4288058</v>
      </c>
      <c r="L49" s="58" t="e">
        <f>ROUND(#REF!,0)</f>
        <v>#REF!</v>
      </c>
      <c r="M49" s="58" t="e">
        <f>ROUND(#REF!,0)</f>
        <v>#REF!</v>
      </c>
      <c r="N49" s="58" t="e">
        <f t="shared" si="2"/>
        <v>#REF!</v>
      </c>
      <c r="O49" s="69" t="e">
        <f t="shared" si="3"/>
        <v>#REF!</v>
      </c>
    </row>
    <row r="50" spans="1:15">
      <c r="A50" s="9" t="s">
        <v>141</v>
      </c>
      <c r="B50" s="14" t="e">
        <f>SUMIF(#REF!,'Conto Economico'!#REF!,#REF!)</f>
        <v>#REF!</v>
      </c>
      <c r="C50" s="14" t="e">
        <f>SUMIF(#REF!,'Conto Economico'!#REF!,#REF!)</f>
        <v>#REF!</v>
      </c>
      <c r="D50" s="14" t="e">
        <f>SUMIF(#REF!,'Conto Economico'!#REF!,#REF!)</f>
        <v>#REF!</v>
      </c>
      <c r="E50" s="14" t="e">
        <f>SUMIF(#REF!,'Conto Economico'!#REF!,#REF!)</f>
        <v>#REF!</v>
      </c>
      <c r="F50" s="14" t="e">
        <f>SUMIF(#REF!,'Conto Economico'!#REF!,#REF!)</f>
        <v>#REF!</v>
      </c>
      <c r="G50" s="14" t="e">
        <f>SUMIF(#REF!,'Conto Economico'!#REF!,#REF!)</f>
        <v>#REF!</v>
      </c>
      <c r="H50" s="58" t="e">
        <f>ROUND(#REF!,0)</f>
        <v>#REF!</v>
      </c>
      <c r="I50" s="58" t="e">
        <f>ROUND(#REF!,0)</f>
        <v>#REF!</v>
      </c>
      <c r="J50" s="58">
        <v>2091621</v>
      </c>
      <c r="K50" s="58">
        <v>2125025</v>
      </c>
      <c r="L50" s="58" t="e">
        <f>ROUND(#REF!,0)</f>
        <v>#REF!</v>
      </c>
      <c r="M50" s="58" t="e">
        <f>ROUND(#REF!,0)</f>
        <v>#REF!</v>
      </c>
      <c r="N50" s="58" t="e">
        <f t="shared" si="2"/>
        <v>#REF!</v>
      </c>
      <c r="O50" s="69" t="e">
        <f t="shared" si="3"/>
        <v>#REF!</v>
      </c>
    </row>
    <row r="51" spans="1:15">
      <c r="A51" s="9" t="s">
        <v>142</v>
      </c>
      <c r="B51" s="14" t="e">
        <f>SUMIF(#REF!,'Conto Economico'!#REF!,#REF!)</f>
        <v>#REF!</v>
      </c>
      <c r="C51" s="14" t="e">
        <f>SUMIF(#REF!,'Conto Economico'!#REF!,#REF!)</f>
        <v>#REF!</v>
      </c>
      <c r="D51" s="14" t="e">
        <f>SUMIF(#REF!,'Conto Economico'!#REF!,#REF!)</f>
        <v>#REF!</v>
      </c>
      <c r="E51" s="14" t="e">
        <f>SUMIF(#REF!,'Conto Economico'!#REF!,#REF!)</f>
        <v>#REF!</v>
      </c>
      <c r="F51" s="14" t="e">
        <f>SUMIF(#REF!,'Conto Economico'!#REF!,#REF!)</f>
        <v>#REF!</v>
      </c>
      <c r="G51" s="14" t="e">
        <f>SUMIF(#REF!,'Conto Economico'!#REF!,#REF!)</f>
        <v>#REF!</v>
      </c>
      <c r="H51" s="58" t="e">
        <f>ROUND(#REF!,0)</f>
        <v>#REF!</v>
      </c>
      <c r="I51" s="58" t="e">
        <f>ROUND(#REF!,0)</f>
        <v>#REF!</v>
      </c>
      <c r="J51" s="58">
        <v>1672481</v>
      </c>
      <c r="K51" s="58">
        <v>1427066</v>
      </c>
      <c r="L51" s="58" t="e">
        <f>ROUND(#REF!,0)</f>
        <v>#REF!</v>
      </c>
      <c r="M51" s="58" t="e">
        <f>ROUND(#REF!,0)</f>
        <v>#REF!</v>
      </c>
      <c r="N51" s="58" t="e">
        <f t="shared" si="2"/>
        <v>#REF!</v>
      </c>
      <c r="O51" s="69" t="e">
        <f t="shared" si="3"/>
        <v>#REF!</v>
      </c>
    </row>
    <row r="52" spans="1:15">
      <c r="A52" s="9" t="s">
        <v>143</v>
      </c>
      <c r="B52" s="14" t="e">
        <f>SUMIF(#REF!,'Conto Economico'!#REF!,#REF!)</f>
        <v>#REF!</v>
      </c>
      <c r="C52" s="14" t="e">
        <f>SUMIF(#REF!,'Conto Economico'!#REF!,#REF!)</f>
        <v>#REF!</v>
      </c>
      <c r="D52" s="14" t="e">
        <f>SUMIF(#REF!,'Conto Economico'!#REF!,#REF!)</f>
        <v>#REF!</v>
      </c>
      <c r="E52" s="14" t="e">
        <f>SUMIF(#REF!,'Conto Economico'!#REF!,#REF!)</f>
        <v>#REF!</v>
      </c>
      <c r="F52" s="14" t="e">
        <f>SUMIF(#REF!,'Conto Economico'!#REF!,#REF!)</f>
        <v>#REF!</v>
      </c>
      <c r="G52" s="14" t="e">
        <f>SUMIF(#REF!,'Conto Economico'!#REF!,#REF!)</f>
        <v>#REF!</v>
      </c>
      <c r="H52" s="58" t="e">
        <f>ROUND(#REF!,0)</f>
        <v>#REF!</v>
      </c>
      <c r="I52" s="58" t="e">
        <f>ROUND(#REF!,0)</f>
        <v>#REF!</v>
      </c>
      <c r="J52" s="58">
        <v>63840</v>
      </c>
      <c r="K52" s="58">
        <v>64507</v>
      </c>
      <c r="L52" s="58" t="e">
        <f>ROUND(#REF!,0)</f>
        <v>#REF!</v>
      </c>
      <c r="M52" s="58" t="e">
        <f>ROUND(#REF!,0)</f>
        <v>#REF!</v>
      </c>
      <c r="N52" s="58" t="e">
        <f t="shared" si="2"/>
        <v>#REF!</v>
      </c>
      <c r="O52" s="69" t="e">
        <f t="shared" si="3"/>
        <v>#REF!</v>
      </c>
    </row>
    <row r="53" spans="1:15">
      <c r="A53" s="9" t="s">
        <v>144</v>
      </c>
      <c r="B53" s="14" t="e">
        <f>SUMIF(#REF!,'Conto Economico'!#REF!,#REF!)</f>
        <v>#REF!</v>
      </c>
      <c r="C53" s="14" t="e">
        <f>SUMIF(#REF!,'Conto Economico'!#REF!,#REF!)</f>
        <v>#REF!</v>
      </c>
      <c r="D53" s="14" t="e">
        <f>SUMIF(#REF!,'Conto Economico'!#REF!,#REF!)</f>
        <v>#REF!</v>
      </c>
      <c r="E53" s="14" t="e">
        <f>SUMIF(#REF!,'Conto Economico'!#REF!,#REF!)</f>
        <v>#REF!</v>
      </c>
      <c r="F53" s="14" t="e">
        <f>SUMIF(#REF!,'Conto Economico'!#REF!,#REF!)</f>
        <v>#REF!</v>
      </c>
      <c r="G53" s="14" t="e">
        <f>SUMIF(#REF!,'Conto Economico'!#REF!,#REF!)</f>
        <v>#REF!</v>
      </c>
      <c r="H53" s="58" t="e">
        <f>ROUND(#REF!,0)</f>
        <v>#REF!</v>
      </c>
      <c r="I53" s="58" t="e">
        <f>ROUND(#REF!,0)</f>
        <v>#REF!</v>
      </c>
      <c r="J53" s="58">
        <v>393233</v>
      </c>
      <c r="K53" s="58">
        <v>366255</v>
      </c>
      <c r="L53" s="58" t="e">
        <f>ROUND(#REF!,0)</f>
        <v>#REF!</v>
      </c>
      <c r="M53" s="58" t="e">
        <f>ROUND(#REF!,0)</f>
        <v>#REF!</v>
      </c>
      <c r="N53" s="58" t="e">
        <f t="shared" si="2"/>
        <v>#REF!</v>
      </c>
      <c r="O53" s="69" t="e">
        <f t="shared" si="3"/>
        <v>#REF!</v>
      </c>
    </row>
    <row r="54" spans="1:15">
      <c r="A54" s="9" t="s">
        <v>145</v>
      </c>
      <c r="B54" s="14" t="e">
        <f>SUMIF(#REF!,'Conto Economico'!#REF!,#REF!)</f>
        <v>#REF!</v>
      </c>
      <c r="C54" s="14" t="e">
        <f>SUMIF(#REF!,'Conto Economico'!#REF!,#REF!)</f>
        <v>#REF!</v>
      </c>
      <c r="D54" s="14" t="e">
        <f>SUMIF(#REF!,'Conto Economico'!#REF!,#REF!)</f>
        <v>#REF!</v>
      </c>
      <c r="E54" s="14" t="e">
        <f>SUMIF(#REF!,'Conto Economico'!#REF!,#REF!)</f>
        <v>#REF!</v>
      </c>
      <c r="F54" s="14" t="e">
        <f>SUMIF(#REF!,'Conto Economico'!#REF!,#REF!)</f>
        <v>#REF!</v>
      </c>
      <c r="G54" s="14" t="e">
        <f>SUMIF(#REF!,'Conto Economico'!#REF!,#REF!)</f>
        <v>#REF!</v>
      </c>
      <c r="H54" s="58" t="e">
        <f>ROUND(#REF!,0)</f>
        <v>#REF!</v>
      </c>
      <c r="I54" s="58" t="e">
        <f>ROUND(#REF!,0)</f>
        <v>#REF!</v>
      </c>
      <c r="J54" s="58">
        <v>2325299</v>
      </c>
      <c r="K54" s="58">
        <v>2457091</v>
      </c>
      <c r="L54" s="58" t="e">
        <f>ROUND(#REF!,0)</f>
        <v>#REF!</v>
      </c>
      <c r="M54" s="58" t="e">
        <f>ROUND(#REF!,0)</f>
        <v>#REF!</v>
      </c>
      <c r="N54" s="58" t="e">
        <f t="shared" si="2"/>
        <v>#REF!</v>
      </c>
      <c r="O54" s="69" t="e">
        <f t="shared" si="3"/>
        <v>#REF!</v>
      </c>
    </row>
    <row r="55" spans="1:15">
      <c r="A55" s="6" t="s">
        <v>146</v>
      </c>
      <c r="B55" s="13" t="e">
        <f t="shared" ref="B55:G55" si="15">+B56+B57+B58</f>
        <v>#REF!</v>
      </c>
      <c r="C55" s="13" t="e">
        <f t="shared" si="15"/>
        <v>#REF!</v>
      </c>
      <c r="D55" s="13" t="e">
        <f t="shared" si="15"/>
        <v>#REF!</v>
      </c>
      <c r="E55" s="13" t="e">
        <f t="shared" si="15"/>
        <v>#REF!</v>
      </c>
      <c r="F55" s="13" t="e">
        <f t="shared" si="15"/>
        <v>#REF!</v>
      </c>
      <c r="G55" s="13" t="e">
        <f t="shared" si="15"/>
        <v>#REF!</v>
      </c>
      <c r="H55" s="57" t="e">
        <f t="shared" ref="H55:M55" si="16">+H56+H57+H58</f>
        <v>#REF!</v>
      </c>
      <c r="I55" s="57" t="e">
        <f t="shared" si="16"/>
        <v>#REF!</v>
      </c>
      <c r="J55" s="57">
        <v>36841</v>
      </c>
      <c r="K55" s="57">
        <v>60666</v>
      </c>
      <c r="L55" s="57" t="e">
        <f t="shared" si="16"/>
        <v>#REF!</v>
      </c>
      <c r="M55" s="57" t="e">
        <f t="shared" si="16"/>
        <v>#REF!</v>
      </c>
      <c r="N55" s="57" t="e">
        <f t="shared" si="2"/>
        <v>#REF!</v>
      </c>
      <c r="O55" s="68" t="e">
        <f t="shared" si="3"/>
        <v>#REF!</v>
      </c>
    </row>
    <row r="56" spans="1:15">
      <c r="A56" s="9" t="s">
        <v>147</v>
      </c>
      <c r="B56" s="14" t="e">
        <f>SUMIF(#REF!,'Conto Economico'!#REF!,#REF!)</f>
        <v>#REF!</v>
      </c>
      <c r="C56" s="14" t="e">
        <f>SUMIF(#REF!,'Conto Economico'!#REF!,#REF!)</f>
        <v>#REF!</v>
      </c>
      <c r="D56" s="14" t="e">
        <f>SUMIF(#REF!,'Conto Economico'!#REF!,#REF!)</f>
        <v>#REF!</v>
      </c>
      <c r="E56" s="14" t="e">
        <f>SUMIF(#REF!,'Conto Economico'!#REF!,#REF!)</f>
        <v>#REF!</v>
      </c>
      <c r="F56" s="14" t="e">
        <f>SUMIF(#REF!,'Conto Economico'!#REF!,#REF!)</f>
        <v>#REF!</v>
      </c>
      <c r="G56" s="14" t="e">
        <f>SUMIF(#REF!,'Conto Economico'!#REF!,#REF!)</f>
        <v>#REF!</v>
      </c>
      <c r="H56" s="58" t="e">
        <f>ROUND(#REF!,0)</f>
        <v>#REF!</v>
      </c>
      <c r="I56" s="58" t="e">
        <f>ROUND(#REF!,0)</f>
        <v>#REF!</v>
      </c>
      <c r="J56" s="58">
        <v>32</v>
      </c>
      <c r="K56" s="58">
        <v>19900</v>
      </c>
      <c r="L56" s="58" t="e">
        <f>ROUND(#REF!,0)</f>
        <v>#REF!</v>
      </c>
      <c r="M56" s="58" t="e">
        <f>ROUND(#REF!,0)</f>
        <v>#REF!</v>
      </c>
      <c r="N56" s="58" t="e">
        <f t="shared" si="2"/>
        <v>#REF!</v>
      </c>
      <c r="O56" s="69" t="e">
        <f t="shared" si="3"/>
        <v>#REF!</v>
      </c>
    </row>
    <row r="57" spans="1:15">
      <c r="A57" s="9" t="s">
        <v>148</v>
      </c>
      <c r="B57" s="14" t="e">
        <f>SUMIF(#REF!,'Conto Economico'!#REF!,#REF!)</f>
        <v>#REF!</v>
      </c>
      <c r="C57" s="14" t="e">
        <f>SUMIF(#REF!,'Conto Economico'!#REF!,#REF!)</f>
        <v>#REF!</v>
      </c>
      <c r="D57" s="14" t="e">
        <f>SUMIF(#REF!,'Conto Economico'!#REF!,#REF!)</f>
        <v>#REF!</v>
      </c>
      <c r="E57" s="14" t="e">
        <f>SUMIF(#REF!,'Conto Economico'!#REF!,#REF!)</f>
        <v>#REF!</v>
      </c>
      <c r="F57" s="14" t="e">
        <f>SUMIF(#REF!,'Conto Economico'!#REF!,#REF!)</f>
        <v>#REF!</v>
      </c>
      <c r="G57" s="14" t="e">
        <f>SUMIF(#REF!,'Conto Economico'!#REF!,#REF!)</f>
        <v>#REF!</v>
      </c>
      <c r="H57" s="58" t="e">
        <f>ROUND(#REF!,0)</f>
        <v>#REF!</v>
      </c>
      <c r="I57" s="58" t="e">
        <f>ROUND(#REF!,0)</f>
        <v>#REF!</v>
      </c>
      <c r="J57" s="58">
        <v>0</v>
      </c>
      <c r="K57" s="58">
        <v>0</v>
      </c>
      <c r="L57" s="58" t="e">
        <f>ROUND(#REF!,0)</f>
        <v>#REF!</v>
      </c>
      <c r="M57" s="58" t="e">
        <f>ROUND(#REF!,0)</f>
        <v>#REF!</v>
      </c>
      <c r="N57" s="58" t="e">
        <f t="shared" si="2"/>
        <v>#REF!</v>
      </c>
      <c r="O57" s="69" t="e">
        <f t="shared" si="3"/>
        <v>#REF!</v>
      </c>
    </row>
    <row r="58" spans="1:15">
      <c r="A58" s="9" t="s">
        <v>149</v>
      </c>
      <c r="B58" s="14" t="e">
        <f>SUMIF(#REF!,'Conto Economico'!#REF!,#REF!)</f>
        <v>#REF!</v>
      </c>
      <c r="C58" s="14" t="e">
        <f>SUMIF(#REF!,'Conto Economico'!#REF!,#REF!)</f>
        <v>#REF!</v>
      </c>
      <c r="D58" s="14" t="e">
        <f>SUMIF(#REF!,'Conto Economico'!#REF!,#REF!)</f>
        <v>#REF!</v>
      </c>
      <c r="E58" s="14" t="e">
        <f>SUMIF(#REF!,'Conto Economico'!#REF!,#REF!)</f>
        <v>#REF!</v>
      </c>
      <c r="F58" s="14" t="e">
        <f>SUMIF(#REF!,'Conto Economico'!#REF!,#REF!)</f>
        <v>#REF!</v>
      </c>
      <c r="G58" s="14" t="e">
        <f>SUMIF(#REF!,'Conto Economico'!#REF!,#REF!)</f>
        <v>#REF!</v>
      </c>
      <c r="H58" s="58" t="e">
        <f>ROUND(#REF!,0)</f>
        <v>#REF!</v>
      </c>
      <c r="I58" s="58" t="e">
        <f>ROUND(#REF!,0)</f>
        <v>#REF!</v>
      </c>
      <c r="J58" s="58">
        <v>36809</v>
      </c>
      <c r="K58" s="58">
        <v>40766</v>
      </c>
      <c r="L58" s="58" t="e">
        <f>ROUND(#REF!,0)</f>
        <v>#REF!</v>
      </c>
      <c r="M58" s="58" t="e">
        <f>ROUND(#REF!,0)</f>
        <v>#REF!</v>
      </c>
      <c r="N58" s="58" t="e">
        <f t="shared" si="2"/>
        <v>#REF!</v>
      </c>
      <c r="O58" s="69" t="e">
        <f t="shared" si="3"/>
        <v>#REF!</v>
      </c>
    </row>
    <row r="59" spans="1:15">
      <c r="A59" s="6" t="s">
        <v>150</v>
      </c>
      <c r="B59" s="13" t="e">
        <f t="shared" ref="B59:G59" si="17">SUM(B60:B63)</f>
        <v>#REF!</v>
      </c>
      <c r="C59" s="13" t="e">
        <f t="shared" si="17"/>
        <v>#REF!</v>
      </c>
      <c r="D59" s="13" t="e">
        <f t="shared" si="17"/>
        <v>#REF!</v>
      </c>
      <c r="E59" s="13" t="e">
        <f t="shared" si="17"/>
        <v>#REF!</v>
      </c>
      <c r="F59" s="13" t="e">
        <f t="shared" si="17"/>
        <v>#REF!</v>
      </c>
      <c r="G59" s="13" t="e">
        <f t="shared" si="17"/>
        <v>#REF!</v>
      </c>
      <c r="H59" s="57" t="e">
        <f t="shared" ref="H59:M59" si="18">SUM(H60:H63)</f>
        <v>#REF!</v>
      </c>
      <c r="I59" s="57" t="e">
        <f t="shared" si="18"/>
        <v>#REF!</v>
      </c>
      <c r="J59" s="57">
        <v>13722479</v>
      </c>
      <c r="K59" s="57">
        <v>14106822</v>
      </c>
      <c r="L59" s="57" t="e">
        <f t="shared" si="18"/>
        <v>#REF!</v>
      </c>
      <c r="M59" s="57" t="e">
        <f t="shared" si="18"/>
        <v>#REF!</v>
      </c>
      <c r="N59" s="57" t="e">
        <f t="shared" si="2"/>
        <v>#REF!</v>
      </c>
      <c r="O59" s="68" t="e">
        <f t="shared" si="3"/>
        <v>#REF!</v>
      </c>
    </row>
    <row r="60" spans="1:15">
      <c r="A60" s="9" t="s">
        <v>151</v>
      </c>
      <c r="B60" s="14" t="e">
        <f>SUMIF(#REF!,'Conto Economico'!#REF!,#REF!)</f>
        <v>#REF!</v>
      </c>
      <c r="C60" s="14" t="e">
        <f>SUMIF(#REF!,'Conto Economico'!#REF!,#REF!)</f>
        <v>#REF!</v>
      </c>
      <c r="D60" s="14" t="e">
        <f>SUMIF(#REF!,'Conto Economico'!#REF!,#REF!)</f>
        <v>#REF!</v>
      </c>
      <c r="E60" s="14" t="e">
        <f>SUMIF(#REF!,'Conto Economico'!#REF!,#REF!)</f>
        <v>#REF!</v>
      </c>
      <c r="F60" s="14" t="e">
        <f>SUMIF(#REF!,'Conto Economico'!#REF!,#REF!)</f>
        <v>#REF!</v>
      </c>
      <c r="G60" s="14" t="e">
        <f>SUMIF(#REF!,'Conto Economico'!#REF!,#REF!)</f>
        <v>#REF!</v>
      </c>
      <c r="H60" s="58" t="e">
        <f>ROUND(#REF!,0)</f>
        <v>#REF!</v>
      </c>
      <c r="I60" s="58" t="e">
        <f>ROUND(#REF!,0)</f>
        <v>#REF!</v>
      </c>
      <c r="J60" s="58">
        <v>10611928</v>
      </c>
      <c r="K60" s="58">
        <v>10978736</v>
      </c>
      <c r="L60" s="58" t="e">
        <f>ROUND(#REF!,0)</f>
        <v>#REF!</v>
      </c>
      <c r="M60" s="58" t="e">
        <f>ROUND(#REF!,0)</f>
        <v>#REF!</v>
      </c>
      <c r="N60" s="58" t="e">
        <f t="shared" si="2"/>
        <v>#REF!</v>
      </c>
      <c r="O60" s="69" t="e">
        <f t="shared" si="3"/>
        <v>#REF!</v>
      </c>
    </row>
    <row r="61" spans="1:15">
      <c r="A61" s="9" t="s">
        <v>152</v>
      </c>
      <c r="B61" s="14" t="e">
        <f>SUMIF(#REF!,'Conto Economico'!#REF!,#REF!)</f>
        <v>#REF!</v>
      </c>
      <c r="C61" s="14" t="e">
        <f>SUMIF(#REF!,'Conto Economico'!#REF!,#REF!)</f>
        <v>#REF!</v>
      </c>
      <c r="D61" s="14" t="e">
        <f>SUMIF(#REF!,'Conto Economico'!#REF!,#REF!)</f>
        <v>#REF!</v>
      </c>
      <c r="E61" s="14" t="e">
        <f>SUMIF(#REF!,'Conto Economico'!#REF!,#REF!)</f>
        <v>#REF!</v>
      </c>
      <c r="F61" s="14" t="e">
        <f>SUMIF(#REF!,'Conto Economico'!#REF!,#REF!)</f>
        <v>#REF!</v>
      </c>
      <c r="G61" s="14" t="e">
        <f>SUMIF(#REF!,'Conto Economico'!#REF!,#REF!)</f>
        <v>#REF!</v>
      </c>
      <c r="H61" s="58" t="e">
        <f>ROUND(#REF!,0)</f>
        <v>#REF!</v>
      </c>
      <c r="I61" s="58" t="e">
        <f>ROUND(#REF!,0)</f>
        <v>#REF!</v>
      </c>
      <c r="J61" s="58">
        <v>2914513</v>
      </c>
      <c r="K61" s="58">
        <v>2949672</v>
      </c>
      <c r="L61" s="58" t="e">
        <f>ROUND(#REF!,0)</f>
        <v>#REF!</v>
      </c>
      <c r="M61" s="58" t="e">
        <f>ROUND(#REF!,0)</f>
        <v>#REF!</v>
      </c>
      <c r="N61" s="58" t="e">
        <f t="shared" si="2"/>
        <v>#REF!</v>
      </c>
      <c r="O61" s="69" t="e">
        <f t="shared" si="3"/>
        <v>#REF!</v>
      </c>
    </row>
    <row r="62" spans="1:15">
      <c r="A62" s="9" t="s">
        <v>153</v>
      </c>
      <c r="B62" s="14" t="e">
        <f>SUMIF(#REF!,'Conto Economico'!#REF!,#REF!)</f>
        <v>#REF!</v>
      </c>
      <c r="C62" s="14" t="e">
        <f>SUMIF(#REF!,'Conto Economico'!#REF!,#REF!)</f>
        <v>#REF!</v>
      </c>
      <c r="D62" s="14" t="e">
        <f>SUMIF(#REF!,'Conto Economico'!#REF!,#REF!)</f>
        <v>#REF!</v>
      </c>
      <c r="E62" s="14" t="e">
        <f>SUMIF(#REF!,'Conto Economico'!#REF!,#REF!)</f>
        <v>#REF!</v>
      </c>
      <c r="F62" s="14" t="e">
        <f>SUMIF(#REF!,'Conto Economico'!#REF!,#REF!)</f>
        <v>#REF!</v>
      </c>
      <c r="G62" s="14" t="e">
        <f>SUMIF(#REF!,'Conto Economico'!#REF!,#REF!)</f>
        <v>#REF!</v>
      </c>
      <c r="H62" s="58" t="e">
        <f>ROUND(#REF!,0)</f>
        <v>#REF!</v>
      </c>
      <c r="I62" s="58" t="e">
        <f>ROUND(#REF!,0)</f>
        <v>#REF!</v>
      </c>
      <c r="J62" s="58">
        <v>4203</v>
      </c>
      <c r="K62" s="58">
        <v>2030</v>
      </c>
      <c r="L62" s="58" t="e">
        <f>ROUND(#REF!,0)</f>
        <v>#REF!</v>
      </c>
      <c r="M62" s="58" t="e">
        <f>ROUND(#REF!,0)</f>
        <v>#REF!</v>
      </c>
      <c r="N62" s="58" t="e">
        <f t="shared" si="2"/>
        <v>#REF!</v>
      </c>
      <c r="O62" s="69" t="e">
        <f t="shared" si="3"/>
        <v>#REF!</v>
      </c>
    </row>
    <row r="63" spans="1:15">
      <c r="A63" s="9" t="s">
        <v>154</v>
      </c>
      <c r="B63" s="14" t="e">
        <f>SUMIF(#REF!,'Conto Economico'!#REF!,#REF!)</f>
        <v>#REF!</v>
      </c>
      <c r="C63" s="14" t="e">
        <f>SUMIF(#REF!,'Conto Economico'!#REF!,#REF!)</f>
        <v>#REF!</v>
      </c>
      <c r="D63" s="14" t="e">
        <f>SUMIF(#REF!,'Conto Economico'!#REF!,#REF!)</f>
        <v>#REF!</v>
      </c>
      <c r="E63" s="14" t="e">
        <f>SUMIF(#REF!,'Conto Economico'!#REF!,#REF!)</f>
        <v>#REF!</v>
      </c>
      <c r="F63" s="14" t="e">
        <f>SUMIF(#REF!,'Conto Economico'!#REF!,#REF!)</f>
        <v>#REF!</v>
      </c>
      <c r="G63" s="14" t="e">
        <f>SUMIF(#REF!,'Conto Economico'!#REF!,#REF!)</f>
        <v>#REF!</v>
      </c>
      <c r="H63" s="58" t="e">
        <f>ROUND(#REF!,0)</f>
        <v>#REF!</v>
      </c>
      <c r="I63" s="58" t="e">
        <f>ROUND(#REF!,0)</f>
        <v>#REF!</v>
      </c>
      <c r="J63" s="58">
        <v>191835</v>
      </c>
      <c r="K63" s="58">
        <v>176384</v>
      </c>
      <c r="L63" s="58" t="e">
        <f>ROUND(#REF!,0)</f>
        <v>#REF!</v>
      </c>
      <c r="M63" s="58" t="e">
        <f>ROUND(#REF!,0)</f>
        <v>#REF!</v>
      </c>
      <c r="N63" s="58" t="e">
        <f t="shared" si="2"/>
        <v>#REF!</v>
      </c>
      <c r="O63" s="69" t="e">
        <f t="shared" si="3"/>
        <v>#REF!</v>
      </c>
    </row>
    <row r="64" spans="1:15">
      <c r="A64" s="6" t="s">
        <v>155</v>
      </c>
      <c r="B64" s="13" t="e">
        <f t="shared" ref="B64:G64" si="19">+B65+B66+B67+B68</f>
        <v>#REF!</v>
      </c>
      <c r="C64" s="13" t="e">
        <f t="shared" si="19"/>
        <v>#REF!</v>
      </c>
      <c r="D64" s="13" t="e">
        <f t="shared" si="19"/>
        <v>#REF!</v>
      </c>
      <c r="E64" s="13" t="e">
        <f t="shared" si="19"/>
        <v>#REF!</v>
      </c>
      <c r="F64" s="13" t="e">
        <f t="shared" si="19"/>
        <v>#REF!</v>
      </c>
      <c r="G64" s="13" t="e">
        <f t="shared" si="19"/>
        <v>#REF!</v>
      </c>
      <c r="H64" s="57" t="e">
        <f t="shared" ref="H64:M64" si="20">+H65+H66+H67+H68</f>
        <v>#REF!</v>
      </c>
      <c r="I64" s="57" t="e">
        <f t="shared" si="20"/>
        <v>#REF!</v>
      </c>
      <c r="J64" s="57">
        <v>5824604</v>
      </c>
      <c r="K64" s="57">
        <v>6562200</v>
      </c>
      <c r="L64" s="57" t="e">
        <f t="shared" si="20"/>
        <v>#REF!</v>
      </c>
      <c r="M64" s="57" t="e">
        <f t="shared" si="20"/>
        <v>#REF!</v>
      </c>
      <c r="N64" s="57" t="e">
        <f t="shared" si="2"/>
        <v>#REF!</v>
      </c>
      <c r="O64" s="68" t="e">
        <f t="shared" si="3"/>
        <v>#REF!</v>
      </c>
    </row>
    <row r="65" spans="1:15">
      <c r="A65" s="9" t="s">
        <v>206</v>
      </c>
      <c r="B65" s="14" t="e">
        <f>SUMIF(#REF!,'Conto Economico'!#REF!,#REF!)</f>
        <v>#REF!</v>
      </c>
      <c r="C65" s="14" t="e">
        <f>SUMIF(#REF!,'Conto Economico'!#REF!,#REF!)</f>
        <v>#REF!</v>
      </c>
      <c r="D65" s="14" t="e">
        <f>SUMIF(#REF!,'Conto Economico'!#REF!,#REF!)</f>
        <v>#REF!</v>
      </c>
      <c r="E65" s="14" t="e">
        <f>SUMIF(#REF!,'Conto Economico'!#REF!,#REF!)</f>
        <v>#REF!</v>
      </c>
      <c r="F65" s="14" t="e">
        <f>SUMIF(#REF!,'Conto Economico'!#REF!,#REF!)</f>
        <v>#REF!</v>
      </c>
      <c r="G65" s="14" t="e">
        <f>SUMIF(#REF!,'Conto Economico'!#REF!,#REF!)</f>
        <v>#REF!</v>
      </c>
      <c r="H65" s="58" t="e">
        <f>ROUND(#REF!,0)</f>
        <v>#REF!</v>
      </c>
      <c r="I65" s="58" t="e">
        <f>ROUND(#REF!,0)</f>
        <v>#REF!</v>
      </c>
      <c r="J65" s="58">
        <v>171355</v>
      </c>
      <c r="K65" s="58">
        <v>153618</v>
      </c>
      <c r="L65" s="58" t="e">
        <f>ROUND(#REF!,0)</f>
        <v>#REF!</v>
      </c>
      <c r="M65" s="58" t="e">
        <f>ROUND(#REF!,0)</f>
        <v>#REF!</v>
      </c>
      <c r="N65" s="58" t="e">
        <f t="shared" si="2"/>
        <v>#REF!</v>
      </c>
      <c r="O65" s="69" t="e">
        <f t="shared" si="3"/>
        <v>#REF!</v>
      </c>
    </row>
    <row r="66" spans="1:15">
      <c r="A66" s="9" t="s">
        <v>207</v>
      </c>
      <c r="B66" s="14" t="e">
        <f>SUMIF(#REF!,'Conto Economico'!#REF!,#REF!)</f>
        <v>#REF!</v>
      </c>
      <c r="C66" s="14" t="e">
        <f>SUMIF(#REF!,'Conto Economico'!#REF!,#REF!)</f>
        <v>#REF!</v>
      </c>
      <c r="D66" s="14" t="e">
        <f>SUMIF(#REF!,'Conto Economico'!#REF!,#REF!)</f>
        <v>#REF!</v>
      </c>
      <c r="E66" s="14" t="e">
        <f>SUMIF(#REF!,'Conto Economico'!#REF!,#REF!)</f>
        <v>#REF!</v>
      </c>
      <c r="F66" s="14" t="e">
        <f>SUMIF(#REF!,'Conto Economico'!#REF!,#REF!)</f>
        <v>#REF!</v>
      </c>
      <c r="G66" s="14" t="e">
        <f>SUMIF(#REF!,'Conto Economico'!#REF!,#REF!)</f>
        <v>#REF!</v>
      </c>
      <c r="H66" s="58" t="e">
        <f>ROUND(#REF!,0)</f>
        <v>#REF!</v>
      </c>
      <c r="I66" s="58" t="e">
        <f>ROUND(#REF!,0)</f>
        <v>#REF!</v>
      </c>
      <c r="J66" s="58">
        <v>5454492</v>
      </c>
      <c r="K66" s="58">
        <v>5436529</v>
      </c>
      <c r="L66" s="58" t="e">
        <f>ROUND(#REF!,0)</f>
        <v>#REF!</v>
      </c>
      <c r="M66" s="58" t="e">
        <f>ROUND(#REF!,0)</f>
        <v>#REF!</v>
      </c>
      <c r="N66" s="58" t="e">
        <f t="shared" si="2"/>
        <v>#REF!</v>
      </c>
      <c r="O66" s="69" t="e">
        <f t="shared" si="3"/>
        <v>#REF!</v>
      </c>
    </row>
    <row r="67" spans="1:15">
      <c r="A67" s="9" t="s">
        <v>208</v>
      </c>
      <c r="B67" s="14" t="e">
        <f>SUMIF(#REF!,'Conto Economico'!#REF!,#REF!)</f>
        <v>#REF!</v>
      </c>
      <c r="C67" s="14" t="e">
        <f>SUMIF(#REF!,'Conto Economico'!#REF!,#REF!)</f>
        <v>#REF!</v>
      </c>
      <c r="D67" s="14" t="e">
        <f>SUMIF(#REF!,'Conto Economico'!#REF!,#REF!)</f>
        <v>#REF!</v>
      </c>
      <c r="E67" s="14" t="e">
        <f>SUMIF(#REF!,'Conto Economico'!#REF!,#REF!)</f>
        <v>#REF!</v>
      </c>
      <c r="F67" s="14" t="e">
        <f>SUMIF(#REF!,'Conto Economico'!#REF!,#REF!)</f>
        <v>#REF!</v>
      </c>
      <c r="G67" s="14" t="e">
        <f>SUMIF(#REF!,'Conto Economico'!#REF!,#REF!)</f>
        <v>#REF!</v>
      </c>
      <c r="H67" s="58" t="e">
        <f>ROUND(#REF!,0)</f>
        <v>#REF!</v>
      </c>
      <c r="I67" s="58" t="e">
        <f>ROUND(#REF!,0)</f>
        <v>#REF!</v>
      </c>
      <c r="J67" s="58">
        <v>0</v>
      </c>
      <c r="K67" s="58">
        <v>0</v>
      </c>
      <c r="L67" s="58" t="e">
        <f>ROUND(#REF!,0)</f>
        <v>#REF!</v>
      </c>
      <c r="M67" s="58" t="e">
        <f>ROUND(#REF!,0)</f>
        <v>#REF!</v>
      </c>
      <c r="N67" s="58" t="e">
        <f t="shared" si="2"/>
        <v>#REF!</v>
      </c>
      <c r="O67" s="69" t="e">
        <f t="shared" si="3"/>
        <v>#REF!</v>
      </c>
    </row>
    <row r="68" spans="1:15" ht="25.5">
      <c r="A68" s="9" t="s">
        <v>203</v>
      </c>
      <c r="B68" s="14" t="e">
        <f>SUMIF(#REF!,'Conto Economico'!#REF!,#REF!)</f>
        <v>#REF!</v>
      </c>
      <c r="C68" s="14" t="e">
        <f>SUMIF(#REF!,'Conto Economico'!#REF!,#REF!)</f>
        <v>#REF!</v>
      </c>
      <c r="D68" s="14" t="e">
        <f>SUMIF(#REF!,'Conto Economico'!#REF!,#REF!)</f>
        <v>#REF!</v>
      </c>
      <c r="E68" s="14" t="e">
        <f>SUMIF(#REF!,'Conto Economico'!#REF!,#REF!)</f>
        <v>#REF!</v>
      </c>
      <c r="F68" s="14" t="e">
        <f>SUMIF(#REF!,'Conto Economico'!#REF!,#REF!)</f>
        <v>#REF!</v>
      </c>
      <c r="G68" s="14" t="e">
        <f>SUMIF(#REF!,'Conto Economico'!#REF!,#REF!)</f>
        <v>#REF!</v>
      </c>
      <c r="H68" s="58" t="e">
        <f>ROUND(#REF!,0)</f>
        <v>#REF!</v>
      </c>
      <c r="I68" s="58" t="e">
        <f>ROUND(#REF!,0)</f>
        <v>#REF!</v>
      </c>
      <c r="J68" s="58">
        <v>198757</v>
      </c>
      <c r="K68" s="58">
        <v>972053</v>
      </c>
      <c r="L68" s="58" t="e">
        <f>ROUND(#REF!,0)</f>
        <v>#REF!</v>
      </c>
      <c r="M68" s="58" t="e">
        <f>ROUND(#REF!,0)</f>
        <v>#REF!</v>
      </c>
      <c r="N68" s="58" t="e">
        <f t="shared" si="2"/>
        <v>#REF!</v>
      </c>
      <c r="O68" s="69" t="e">
        <f t="shared" si="3"/>
        <v>#REF!</v>
      </c>
    </row>
    <row r="69" spans="1:15">
      <c r="A69" s="6" t="s">
        <v>156</v>
      </c>
      <c r="B69" s="13" t="e">
        <f t="shared" ref="B69:G69" si="21">+B70+B71</f>
        <v>#REF!</v>
      </c>
      <c r="C69" s="13" t="e">
        <f t="shared" si="21"/>
        <v>#REF!</v>
      </c>
      <c r="D69" s="13" t="e">
        <f t="shared" si="21"/>
        <v>#REF!</v>
      </c>
      <c r="E69" s="13" t="e">
        <f t="shared" si="21"/>
        <v>#REF!</v>
      </c>
      <c r="F69" s="13" t="e">
        <f t="shared" si="21"/>
        <v>#REF!</v>
      </c>
      <c r="G69" s="13" t="e">
        <f t="shared" si="21"/>
        <v>#REF!</v>
      </c>
      <c r="H69" s="57" t="e">
        <f t="shared" ref="H69:M69" si="22">+H70+H71</f>
        <v>#REF!</v>
      </c>
      <c r="I69" s="57" t="e">
        <f t="shared" si="22"/>
        <v>#REF!</v>
      </c>
      <c r="J69" s="57">
        <v>-18009</v>
      </c>
      <c r="K69" s="57">
        <v>27965</v>
      </c>
      <c r="L69" s="57" t="e">
        <f t="shared" si="22"/>
        <v>#REF!</v>
      </c>
      <c r="M69" s="57" t="e">
        <f t="shared" si="22"/>
        <v>#REF!</v>
      </c>
      <c r="N69" s="57" t="e">
        <f t="shared" si="2"/>
        <v>#REF!</v>
      </c>
      <c r="O69" s="68" t="e">
        <f t="shared" si="3"/>
        <v>#REF!</v>
      </c>
    </row>
    <row r="70" spans="1:15" ht="25.5">
      <c r="A70" s="9" t="s">
        <v>201</v>
      </c>
      <c r="B70" s="14" t="e">
        <f>SUMIF(#REF!,'Conto Economico'!#REF!,#REF!)</f>
        <v>#REF!</v>
      </c>
      <c r="C70" s="14" t="e">
        <f>SUMIF(#REF!,'Conto Economico'!#REF!,#REF!)</f>
        <v>#REF!</v>
      </c>
      <c r="D70" s="14" t="e">
        <f>SUMIF(#REF!,'Conto Economico'!#REF!,#REF!)</f>
        <v>#REF!</v>
      </c>
      <c r="E70" s="14" t="e">
        <f>SUMIF(#REF!,'Conto Economico'!#REF!,#REF!)</f>
        <v>#REF!</v>
      </c>
      <c r="F70" s="14" t="e">
        <f>SUMIF(#REF!,'Conto Economico'!#REF!,#REF!)</f>
        <v>#REF!</v>
      </c>
      <c r="G70" s="14" t="e">
        <f>SUMIF(#REF!,'Conto Economico'!#REF!,#REF!)</f>
        <v>#REF!</v>
      </c>
      <c r="H70" s="58" t="e">
        <f>ROUND(#REF!,0)</f>
        <v>#REF!</v>
      </c>
      <c r="I70" s="58" t="e">
        <f>ROUND(#REF!,0)</f>
        <v>#REF!</v>
      </c>
      <c r="J70" s="58">
        <v>-6110</v>
      </c>
      <c r="K70" s="58">
        <v>9747</v>
      </c>
      <c r="L70" s="58" t="e">
        <f>ROUND(#REF!,0)</f>
        <v>#REF!</v>
      </c>
      <c r="M70" s="58" t="e">
        <f>ROUND(#REF!,0)</f>
        <v>#REF!</v>
      </c>
      <c r="N70" s="58" t="e">
        <f t="shared" si="2"/>
        <v>#REF!</v>
      </c>
      <c r="O70" s="69" t="e">
        <f t="shared" si="3"/>
        <v>#REF!</v>
      </c>
    </row>
    <row r="71" spans="1:15" ht="25.5">
      <c r="A71" s="9" t="s">
        <v>202</v>
      </c>
      <c r="B71" s="14" t="e">
        <f>SUMIF(#REF!,'Conto Economico'!#REF!,#REF!)</f>
        <v>#REF!</v>
      </c>
      <c r="C71" s="14" t="e">
        <f>SUMIF(#REF!,'Conto Economico'!#REF!,#REF!)</f>
        <v>#REF!</v>
      </c>
      <c r="D71" s="14" t="e">
        <f>SUMIF(#REF!,'Conto Economico'!#REF!,#REF!)</f>
        <v>#REF!</v>
      </c>
      <c r="E71" s="14" t="e">
        <f>SUMIF(#REF!,'Conto Economico'!#REF!,#REF!)</f>
        <v>#REF!</v>
      </c>
      <c r="F71" s="14" t="e">
        <f>SUMIF(#REF!,'Conto Economico'!#REF!,#REF!)</f>
        <v>#REF!</v>
      </c>
      <c r="G71" s="14" t="e">
        <f>SUMIF(#REF!,'Conto Economico'!#REF!,#REF!)</f>
        <v>#REF!</v>
      </c>
      <c r="H71" s="58" t="e">
        <f>ROUND(#REF!,0)</f>
        <v>#REF!</v>
      </c>
      <c r="I71" s="58" t="e">
        <f>ROUND(#REF!,0)</f>
        <v>#REF!</v>
      </c>
      <c r="J71" s="58">
        <v>-11899</v>
      </c>
      <c r="K71" s="58">
        <v>18218</v>
      </c>
      <c r="L71" s="58" t="e">
        <f>ROUND(#REF!,0)</f>
        <v>#REF!</v>
      </c>
      <c r="M71" s="58" t="e">
        <f>ROUND(#REF!,0)</f>
        <v>#REF!</v>
      </c>
      <c r="N71" s="58" t="e">
        <f t="shared" si="2"/>
        <v>#REF!</v>
      </c>
      <c r="O71" s="69" t="e">
        <f t="shared" si="3"/>
        <v>#REF!</v>
      </c>
    </row>
    <row r="72" spans="1:15">
      <c r="A72" s="6" t="s">
        <v>157</v>
      </c>
      <c r="B72" s="13" t="e">
        <f>SUMIF(#REF!,'Conto Economico'!#REF!,#REF!)</f>
        <v>#REF!</v>
      </c>
      <c r="C72" s="13" t="e">
        <f>SUMIF(#REF!,'Conto Economico'!#REF!,#REF!)</f>
        <v>#REF!</v>
      </c>
      <c r="D72" s="13" t="e">
        <f>SUMIF(#REF!,'Conto Economico'!#REF!,#REF!)</f>
        <v>#REF!</v>
      </c>
      <c r="E72" s="13" t="e">
        <f>SUMIF(#REF!,'Conto Economico'!#REF!,#REF!)</f>
        <v>#REF!</v>
      </c>
      <c r="F72" s="13" t="e">
        <f>SUMIF(#REF!,'Conto Economico'!#REF!,#REF!)</f>
        <v>#REF!</v>
      </c>
      <c r="G72" s="13" t="e">
        <f>SUMIF(#REF!,'Conto Economico'!#REF!,#REF!)</f>
        <v>#REF!</v>
      </c>
      <c r="H72" s="57" t="e">
        <f>ROUND(#REF!,0)</f>
        <v>#REF!</v>
      </c>
      <c r="I72" s="57" t="e">
        <f>ROUND(#REF!,0)</f>
        <v>#REF!</v>
      </c>
      <c r="J72" s="57">
        <v>218938</v>
      </c>
      <c r="K72" s="57">
        <v>499857</v>
      </c>
      <c r="L72" s="57" t="e">
        <f>ROUND(#REF!,0)</f>
        <v>#REF!</v>
      </c>
      <c r="M72" s="57" t="e">
        <f>ROUND(#REF!,0)</f>
        <v>#REF!</v>
      </c>
      <c r="N72" s="57" t="e">
        <f t="shared" si="2"/>
        <v>#REF!</v>
      </c>
      <c r="O72" s="68" t="e">
        <f t="shared" si="3"/>
        <v>#REF!</v>
      </c>
    </row>
    <row r="73" spans="1:15">
      <c r="A73" s="6" t="s">
        <v>158</v>
      </c>
      <c r="B73" s="13" t="e">
        <f>SUMIF(#REF!,'Conto Economico'!#REF!,#REF!)</f>
        <v>#REF!</v>
      </c>
      <c r="C73" s="13" t="e">
        <f>SUMIF(#REF!,'Conto Economico'!#REF!,#REF!)</f>
        <v>#REF!</v>
      </c>
      <c r="D73" s="13" t="e">
        <f>SUMIF(#REF!,'Conto Economico'!#REF!,#REF!)</f>
        <v>#REF!</v>
      </c>
      <c r="E73" s="13" t="e">
        <f>SUMIF(#REF!,'Conto Economico'!#REF!,#REF!)</f>
        <v>#REF!</v>
      </c>
      <c r="F73" s="13" t="e">
        <f>SUMIF(#REF!,'Conto Economico'!#REF!,#REF!)</f>
        <v>#REF!</v>
      </c>
      <c r="G73" s="13" t="e">
        <f>SUMIF(#REF!,'Conto Economico'!#REF!,#REF!)</f>
        <v>#REF!</v>
      </c>
      <c r="H73" s="57" t="e">
        <f>ROUND(#REF!,0)</f>
        <v>#REF!</v>
      </c>
      <c r="I73" s="57" t="e">
        <f>ROUND(#REF!,0)</f>
        <v>#REF!</v>
      </c>
      <c r="J73" s="57">
        <v>40353</v>
      </c>
      <c r="K73" s="57">
        <v>278620</v>
      </c>
      <c r="L73" s="57" t="e">
        <f>ROUND(#REF!,0)</f>
        <v>#REF!</v>
      </c>
      <c r="M73" s="57" t="e">
        <f>ROUND(#REF!,0)</f>
        <v>#REF!</v>
      </c>
      <c r="N73" s="57" t="e">
        <f t="shared" si="2"/>
        <v>#REF!</v>
      </c>
      <c r="O73" s="68" t="e">
        <f t="shared" si="3"/>
        <v>#REF!</v>
      </c>
    </row>
    <row r="74" spans="1:15">
      <c r="A74" s="6" t="s">
        <v>159</v>
      </c>
      <c r="B74" s="13" t="e">
        <f t="shared" ref="B74:G74" si="23">SUM(B75:B81)</f>
        <v>#REF!</v>
      </c>
      <c r="C74" s="13" t="e">
        <f t="shared" si="23"/>
        <v>#REF!</v>
      </c>
      <c r="D74" s="13" t="e">
        <f t="shared" si="23"/>
        <v>#REF!</v>
      </c>
      <c r="E74" s="13" t="e">
        <f t="shared" si="23"/>
        <v>#REF!</v>
      </c>
      <c r="F74" s="13" t="e">
        <f t="shared" si="23"/>
        <v>#REF!</v>
      </c>
      <c r="G74" s="13" t="e">
        <f t="shared" si="23"/>
        <v>#REF!</v>
      </c>
      <c r="H74" s="57" t="e">
        <f t="shared" ref="H74:M74" si="24">SUM(H75:H81)</f>
        <v>#REF!</v>
      </c>
      <c r="I74" s="57" t="e">
        <f t="shared" si="24"/>
        <v>#REF!</v>
      </c>
      <c r="J74" s="57">
        <v>3212345</v>
      </c>
      <c r="K74" s="57">
        <v>3135382</v>
      </c>
      <c r="L74" s="57" t="e">
        <f t="shared" si="24"/>
        <v>#REF!</v>
      </c>
      <c r="M74" s="57" t="e">
        <f t="shared" si="24"/>
        <v>#REF!</v>
      </c>
      <c r="N74" s="57" t="e">
        <f t="shared" si="2"/>
        <v>#REF!</v>
      </c>
      <c r="O74" s="68" t="e">
        <f t="shared" si="3"/>
        <v>#REF!</v>
      </c>
    </row>
    <row r="75" spans="1:15">
      <c r="A75" s="9" t="s">
        <v>160</v>
      </c>
      <c r="B75" s="14" t="e">
        <f>SUMIF(#REF!,'Conto Economico'!#REF!,#REF!)</f>
        <v>#REF!</v>
      </c>
      <c r="C75" s="14" t="e">
        <f>SUMIF(#REF!,'Conto Economico'!#REF!,#REF!)</f>
        <v>#REF!</v>
      </c>
      <c r="D75" s="14" t="e">
        <f>SUMIF(#REF!,'Conto Economico'!#REF!,#REF!)</f>
        <v>#REF!</v>
      </c>
      <c r="E75" s="14" t="e">
        <f>SUMIF(#REF!,'Conto Economico'!#REF!,#REF!)</f>
        <v>#REF!</v>
      </c>
      <c r="F75" s="14" t="e">
        <f>SUMIF(#REF!,'Conto Economico'!#REF!,#REF!)</f>
        <v>#REF!</v>
      </c>
      <c r="G75" s="14" t="e">
        <f>SUMIF(#REF!,'Conto Economico'!#REF!,#REF!)</f>
        <v>#REF!</v>
      </c>
      <c r="H75" s="58" t="e">
        <f>ROUND(#REF!,0)</f>
        <v>#REF!</v>
      </c>
      <c r="I75" s="58" t="e">
        <f>ROUND(#REF!,0)</f>
        <v>#REF!</v>
      </c>
      <c r="J75" s="58">
        <v>438651</v>
      </c>
      <c r="K75" s="58">
        <v>434491</v>
      </c>
      <c r="L75" s="58" t="e">
        <f>ROUND(#REF!,0)</f>
        <v>#REF!</v>
      </c>
      <c r="M75" s="58" t="e">
        <f>ROUND(#REF!,0)</f>
        <v>#REF!</v>
      </c>
      <c r="N75" s="58" t="e">
        <f t="shared" si="2"/>
        <v>#REF!</v>
      </c>
      <c r="O75" s="69" t="e">
        <f t="shared" si="3"/>
        <v>#REF!</v>
      </c>
    </row>
    <row r="76" spans="1:15">
      <c r="A76" s="9" t="s">
        <v>161</v>
      </c>
      <c r="B76" s="14" t="e">
        <f>SUMIF(#REF!,'Conto Economico'!#REF!,#REF!)</f>
        <v>#REF!</v>
      </c>
      <c r="C76" s="14" t="e">
        <f>SUMIF(#REF!,'Conto Economico'!#REF!,#REF!)</f>
        <v>#REF!</v>
      </c>
      <c r="D76" s="14" t="e">
        <f>SUMIF(#REF!,'Conto Economico'!#REF!,#REF!)</f>
        <v>#REF!</v>
      </c>
      <c r="E76" s="14" t="e">
        <f>SUMIF(#REF!,'Conto Economico'!#REF!,#REF!)</f>
        <v>#REF!</v>
      </c>
      <c r="F76" s="14" t="e">
        <f>SUMIF(#REF!,'Conto Economico'!#REF!,#REF!)</f>
        <v>#REF!</v>
      </c>
      <c r="G76" s="14" t="e">
        <f>SUMIF(#REF!,'Conto Economico'!#REF!,#REF!)</f>
        <v>#REF!</v>
      </c>
      <c r="H76" s="58" t="e">
        <f>ROUND(#REF!,0)</f>
        <v>#REF!</v>
      </c>
      <c r="I76" s="58" t="e">
        <f>ROUND(#REF!,0)</f>
        <v>#REF!</v>
      </c>
      <c r="J76" s="58">
        <v>1729924</v>
      </c>
      <c r="K76" s="58">
        <v>1665441</v>
      </c>
      <c r="L76" s="58" t="e">
        <f>ROUND(#REF!,0)</f>
        <v>#REF!</v>
      </c>
      <c r="M76" s="58" t="e">
        <f>ROUND(#REF!,0)</f>
        <v>#REF!</v>
      </c>
      <c r="N76" s="58" t="e">
        <f t="shared" ref="N76:N128" si="25">M76-K76</f>
        <v>#REF!</v>
      </c>
      <c r="O76" s="69" t="e">
        <f t="shared" ref="O76:O128" si="26">IF(K76=0,IF(M76&lt;&gt;0,1,0),(M76/K76)-1)</f>
        <v>#REF!</v>
      </c>
    </row>
    <row r="77" spans="1:15">
      <c r="A77" s="9" t="s">
        <v>162</v>
      </c>
      <c r="B77" s="14" t="e">
        <f>SUMIF(#REF!,'Conto Economico'!#REF!,#REF!)</f>
        <v>#REF!</v>
      </c>
      <c r="C77" s="14" t="e">
        <f>SUMIF(#REF!,'Conto Economico'!#REF!,#REF!)</f>
        <v>#REF!</v>
      </c>
      <c r="D77" s="14" t="e">
        <f>SUMIF(#REF!,'Conto Economico'!#REF!,#REF!)</f>
        <v>#REF!</v>
      </c>
      <c r="E77" s="14" t="e">
        <f>SUMIF(#REF!,'Conto Economico'!#REF!,#REF!)</f>
        <v>#REF!</v>
      </c>
      <c r="F77" s="14" t="e">
        <f>SUMIF(#REF!,'Conto Economico'!#REF!,#REF!)</f>
        <v>#REF!</v>
      </c>
      <c r="G77" s="14" t="e">
        <f>SUMIF(#REF!,'Conto Economico'!#REF!,#REF!)</f>
        <v>#REF!</v>
      </c>
      <c r="H77" s="58" t="e">
        <f>ROUND(#REF!,0)</f>
        <v>#REF!</v>
      </c>
      <c r="I77" s="58" t="e">
        <f>ROUND(#REF!,0)</f>
        <v>#REF!</v>
      </c>
      <c r="J77" s="58">
        <v>353971</v>
      </c>
      <c r="K77" s="58">
        <v>333997</v>
      </c>
      <c r="L77" s="58" t="e">
        <f>ROUND(#REF!,0)</f>
        <v>#REF!</v>
      </c>
      <c r="M77" s="58" t="e">
        <f>ROUND(#REF!,0)</f>
        <v>#REF!</v>
      </c>
      <c r="N77" s="58" t="e">
        <f t="shared" si="25"/>
        <v>#REF!</v>
      </c>
      <c r="O77" s="69" t="e">
        <f t="shared" si="26"/>
        <v>#REF!</v>
      </c>
    </row>
    <row r="78" spans="1:15">
      <c r="A78" s="9" t="s">
        <v>163</v>
      </c>
      <c r="B78" s="14" t="e">
        <f>SUMIF(#REF!,'Conto Economico'!#REF!,#REF!)</f>
        <v>#REF!</v>
      </c>
      <c r="C78" s="14" t="e">
        <f>SUMIF(#REF!,'Conto Economico'!#REF!,#REF!)</f>
        <v>#REF!</v>
      </c>
      <c r="D78" s="14" t="e">
        <f>SUMIF(#REF!,'Conto Economico'!#REF!,#REF!)</f>
        <v>#REF!</v>
      </c>
      <c r="E78" s="14" t="e">
        <f>SUMIF(#REF!,'Conto Economico'!#REF!,#REF!)</f>
        <v>#REF!</v>
      </c>
      <c r="F78" s="14" t="e">
        <f>SUMIF(#REF!,'Conto Economico'!#REF!,#REF!)</f>
        <v>#REF!</v>
      </c>
      <c r="G78" s="14" t="e">
        <f>SUMIF(#REF!,'Conto Economico'!#REF!,#REF!)</f>
        <v>#REF!</v>
      </c>
      <c r="H78" s="58" t="e">
        <f>ROUND(#REF!,0)</f>
        <v>#REF!</v>
      </c>
      <c r="I78" s="58" t="e">
        <f>ROUND(#REF!,0)</f>
        <v>#REF!</v>
      </c>
      <c r="J78" s="58">
        <v>9603</v>
      </c>
      <c r="K78" s="58">
        <v>16177</v>
      </c>
      <c r="L78" s="58" t="e">
        <f>ROUND(#REF!,0)</f>
        <v>#REF!</v>
      </c>
      <c r="M78" s="58" t="e">
        <f>ROUND(#REF!,0)</f>
        <v>#REF!</v>
      </c>
      <c r="N78" s="58" t="e">
        <f t="shared" si="25"/>
        <v>#REF!</v>
      </c>
      <c r="O78" s="69" t="e">
        <f t="shared" si="26"/>
        <v>#REF!</v>
      </c>
    </row>
    <row r="79" spans="1:15">
      <c r="A79" s="9" t="s">
        <v>164</v>
      </c>
      <c r="B79" s="14" t="e">
        <f>SUMIF(#REF!,'Conto Economico'!#REF!,#REF!)</f>
        <v>#REF!</v>
      </c>
      <c r="C79" s="14" t="e">
        <f>SUMIF(#REF!,'Conto Economico'!#REF!,#REF!)</f>
        <v>#REF!</v>
      </c>
      <c r="D79" s="14" t="e">
        <f>SUMIF(#REF!,'Conto Economico'!#REF!,#REF!)</f>
        <v>#REF!</v>
      </c>
      <c r="E79" s="14" t="e">
        <f>SUMIF(#REF!,'Conto Economico'!#REF!,#REF!)</f>
        <v>#REF!</v>
      </c>
      <c r="F79" s="14" t="e">
        <f>SUMIF(#REF!,'Conto Economico'!#REF!,#REF!)</f>
        <v>#REF!</v>
      </c>
      <c r="G79" s="14" t="e">
        <f>SUMIF(#REF!,'Conto Economico'!#REF!,#REF!)</f>
        <v>#REF!</v>
      </c>
      <c r="H79" s="58" t="e">
        <f>ROUND(#REF!,0)</f>
        <v>#REF!</v>
      </c>
      <c r="I79" s="58" t="e">
        <f>ROUND(#REF!,0)</f>
        <v>#REF!</v>
      </c>
      <c r="J79" s="58">
        <v>496</v>
      </c>
      <c r="K79" s="58">
        <v>2040</v>
      </c>
      <c r="L79" s="58" t="e">
        <f>ROUND(#REF!,0)</f>
        <v>#REF!</v>
      </c>
      <c r="M79" s="58" t="e">
        <f>ROUND(#REF!,0)</f>
        <v>#REF!</v>
      </c>
      <c r="N79" s="58" t="e">
        <f t="shared" si="25"/>
        <v>#REF!</v>
      </c>
      <c r="O79" s="69" t="e">
        <f t="shared" si="26"/>
        <v>#REF!</v>
      </c>
    </row>
    <row r="80" spans="1:15">
      <c r="A80" s="9" t="s">
        <v>165</v>
      </c>
      <c r="B80" s="14" t="e">
        <f>SUMIF(#REF!,'Conto Economico'!#REF!,#REF!)</f>
        <v>#REF!</v>
      </c>
      <c r="C80" s="14" t="e">
        <f>SUMIF(#REF!,'Conto Economico'!#REF!,#REF!)</f>
        <v>#REF!</v>
      </c>
      <c r="D80" s="14" t="e">
        <f>SUMIF(#REF!,'Conto Economico'!#REF!,#REF!)</f>
        <v>#REF!</v>
      </c>
      <c r="E80" s="14" t="e">
        <f>SUMIF(#REF!,'Conto Economico'!#REF!,#REF!)</f>
        <v>#REF!</v>
      </c>
      <c r="F80" s="14" t="e">
        <f>SUMIF(#REF!,'Conto Economico'!#REF!,#REF!)</f>
        <v>#REF!</v>
      </c>
      <c r="G80" s="14" t="e">
        <f>SUMIF(#REF!,'Conto Economico'!#REF!,#REF!)</f>
        <v>#REF!</v>
      </c>
      <c r="H80" s="58" t="e">
        <f>ROUND(#REF!,0)</f>
        <v>#REF!</v>
      </c>
      <c r="I80" s="58" t="e">
        <f>ROUND(#REF!,0)</f>
        <v>#REF!</v>
      </c>
      <c r="J80" s="58">
        <v>675919</v>
      </c>
      <c r="K80" s="58">
        <v>656991</v>
      </c>
      <c r="L80" s="58" t="e">
        <f>ROUND(#REF!,0)</f>
        <v>#REF!</v>
      </c>
      <c r="M80" s="58" t="e">
        <f>ROUND(#REF!,0)</f>
        <v>#REF!</v>
      </c>
      <c r="N80" s="58" t="e">
        <f t="shared" si="25"/>
        <v>#REF!</v>
      </c>
      <c r="O80" s="69" t="e">
        <f t="shared" si="26"/>
        <v>#REF!</v>
      </c>
    </row>
    <row r="81" spans="1:15">
      <c r="A81" s="9" t="s">
        <v>166</v>
      </c>
      <c r="B81" s="14" t="e">
        <f>SUMIF(#REF!,'Conto Economico'!#REF!,#REF!)</f>
        <v>#REF!</v>
      </c>
      <c r="C81" s="14" t="e">
        <f>SUMIF(#REF!,'Conto Economico'!#REF!,#REF!)</f>
        <v>#REF!</v>
      </c>
      <c r="D81" s="14" t="e">
        <f>SUMIF(#REF!,'Conto Economico'!#REF!,#REF!)</f>
        <v>#REF!</v>
      </c>
      <c r="E81" s="14" t="e">
        <f>SUMIF(#REF!,'Conto Economico'!#REF!,#REF!)</f>
        <v>#REF!</v>
      </c>
      <c r="F81" s="14" t="e">
        <f>SUMIF(#REF!,'Conto Economico'!#REF!,#REF!)</f>
        <v>#REF!</v>
      </c>
      <c r="G81" s="14" t="e">
        <f>SUMIF(#REF!,'Conto Economico'!#REF!,#REF!)</f>
        <v>#REF!</v>
      </c>
      <c r="H81" s="58" t="e">
        <f>ROUND(#REF!,0)</f>
        <v>#REF!</v>
      </c>
      <c r="I81" s="58" t="e">
        <f>ROUND(#REF!,0)</f>
        <v>#REF!</v>
      </c>
      <c r="J81" s="58">
        <v>3781</v>
      </c>
      <c r="K81" s="58">
        <v>26245</v>
      </c>
      <c r="L81" s="58" t="e">
        <f>ROUND(#REF!,0)</f>
        <v>#REF!</v>
      </c>
      <c r="M81" s="58" t="e">
        <f>ROUND(#REF!,0)</f>
        <v>#REF!</v>
      </c>
      <c r="N81" s="58" t="e">
        <f t="shared" si="25"/>
        <v>#REF!</v>
      </c>
      <c r="O81" s="69" t="e">
        <f t="shared" si="26"/>
        <v>#REF!</v>
      </c>
    </row>
    <row r="82" spans="1:15" ht="15.75">
      <c r="A82" s="22" t="s">
        <v>84</v>
      </c>
      <c r="B82" s="23" t="e">
        <f t="shared" ref="B82:H82" si="27">+B74+B73+B72+B69+B64+B59+B55+B43+B40</f>
        <v>#REF!</v>
      </c>
      <c r="C82" s="23" t="e">
        <f t="shared" si="27"/>
        <v>#REF!</v>
      </c>
      <c r="D82" s="23" t="e">
        <f t="shared" si="27"/>
        <v>#REF!</v>
      </c>
      <c r="E82" s="23" t="e">
        <f t="shared" si="27"/>
        <v>#REF!</v>
      </c>
      <c r="F82" s="23" t="e">
        <f t="shared" si="27"/>
        <v>#REF!</v>
      </c>
      <c r="G82" s="23" t="e">
        <f t="shared" si="27"/>
        <v>#REF!</v>
      </c>
      <c r="H82" s="59" t="e">
        <f t="shared" si="27"/>
        <v>#REF!</v>
      </c>
      <c r="I82" s="59" t="e">
        <f>+I74+I73+I72+I69+I64+I59+I55+I43+I40</f>
        <v>#REF!</v>
      </c>
      <c r="J82" s="59">
        <v>57459659</v>
      </c>
      <c r="K82" s="59">
        <v>60857282</v>
      </c>
      <c r="L82" s="59" t="e">
        <f>+L74+L73+L72+L69+L64+L59+L55+L43+L40</f>
        <v>#REF!</v>
      </c>
      <c r="M82" s="59" t="e">
        <f>+M74+M73+M72+M69+M64+M59+M55+M43+M40</f>
        <v>#REF!</v>
      </c>
      <c r="N82" s="59" t="e">
        <f t="shared" si="25"/>
        <v>#REF!</v>
      </c>
      <c r="O82" s="70" t="e">
        <f t="shared" si="26"/>
        <v>#REF!</v>
      </c>
    </row>
    <row r="83" spans="1:15">
      <c r="A83" s="6"/>
      <c r="B83" s="14"/>
      <c r="C83" s="14"/>
      <c r="D83" s="14"/>
      <c r="E83" s="14"/>
      <c r="F83" s="14"/>
      <c r="G83" s="14"/>
      <c r="H83" s="58"/>
      <c r="I83" s="58"/>
      <c r="J83" s="58"/>
      <c r="K83" s="58"/>
      <c r="L83" s="58"/>
      <c r="M83" s="58"/>
      <c r="N83" s="58">
        <f t="shared" si="25"/>
        <v>0</v>
      </c>
      <c r="O83" s="69">
        <f t="shared" si="26"/>
        <v>0</v>
      </c>
    </row>
    <row r="84" spans="1:15">
      <c r="A84" s="5"/>
      <c r="B84" s="12"/>
      <c r="C84" s="12"/>
      <c r="D84" s="12"/>
      <c r="E84" s="12"/>
      <c r="F84" s="12"/>
      <c r="G84" s="12"/>
      <c r="H84" s="56"/>
      <c r="I84" s="56"/>
      <c r="J84" s="56"/>
      <c r="K84" s="56"/>
      <c r="L84" s="56"/>
      <c r="M84" s="56"/>
      <c r="N84" s="56">
        <f t="shared" si="25"/>
        <v>0</v>
      </c>
      <c r="O84" s="67">
        <f t="shared" si="26"/>
        <v>0</v>
      </c>
    </row>
    <row r="85" spans="1:15" ht="18">
      <c r="A85" s="20" t="s">
        <v>167</v>
      </c>
      <c r="B85" s="21" t="e">
        <f t="shared" ref="B85:H85" si="28">+B34-B82</f>
        <v>#REF!</v>
      </c>
      <c r="C85" s="21" t="e">
        <f t="shared" si="28"/>
        <v>#REF!</v>
      </c>
      <c r="D85" s="21" t="e">
        <f t="shared" si="28"/>
        <v>#REF!</v>
      </c>
      <c r="E85" s="21" t="e">
        <f t="shared" si="28"/>
        <v>#REF!</v>
      </c>
      <c r="F85" s="21" t="e">
        <f t="shared" si="28"/>
        <v>#REF!</v>
      </c>
      <c r="G85" s="21" t="e">
        <f t="shared" si="28"/>
        <v>#REF!</v>
      </c>
      <c r="H85" s="62" t="e">
        <f t="shared" si="28"/>
        <v>#REF!</v>
      </c>
      <c r="I85" s="62" t="e">
        <f>+I34-I82</f>
        <v>#REF!</v>
      </c>
      <c r="J85" s="62">
        <v>1190896</v>
      </c>
      <c r="K85" s="62">
        <v>2276200</v>
      </c>
      <c r="L85" s="62" t="e">
        <f>+L34-L82</f>
        <v>#REF!</v>
      </c>
      <c r="M85" s="62" t="e">
        <f>+M34-M82</f>
        <v>#REF!</v>
      </c>
      <c r="N85" s="62" t="e">
        <f t="shared" si="25"/>
        <v>#REF!</v>
      </c>
      <c r="O85" s="73" t="e">
        <f t="shared" si="26"/>
        <v>#REF!</v>
      </c>
    </row>
    <row r="86" spans="1:15">
      <c r="A86" s="8"/>
      <c r="B86" s="16"/>
      <c r="C86" s="16"/>
      <c r="D86" s="16"/>
      <c r="E86" s="16"/>
      <c r="F86" s="16"/>
      <c r="G86" s="16"/>
      <c r="H86" s="61"/>
      <c r="I86" s="61"/>
      <c r="J86" s="61"/>
      <c r="K86" s="61"/>
      <c r="L86" s="61"/>
      <c r="M86" s="61"/>
      <c r="N86" s="61">
        <f t="shared" si="25"/>
        <v>0</v>
      </c>
      <c r="O86" s="72">
        <f t="shared" si="26"/>
        <v>0</v>
      </c>
    </row>
    <row r="87" spans="1:15">
      <c r="A87" s="7"/>
      <c r="B87" s="15"/>
      <c r="C87" s="15"/>
      <c r="D87" s="15"/>
      <c r="E87" s="15"/>
      <c r="F87" s="15"/>
      <c r="G87" s="15"/>
      <c r="H87" s="60"/>
      <c r="I87" s="60"/>
      <c r="J87" s="60"/>
      <c r="K87" s="60"/>
      <c r="L87" s="60"/>
      <c r="M87" s="60"/>
      <c r="N87" s="60">
        <f t="shared" si="25"/>
        <v>0</v>
      </c>
      <c r="O87" s="71">
        <f t="shared" si="26"/>
        <v>0</v>
      </c>
    </row>
    <row r="88" spans="1:15">
      <c r="A88" s="5"/>
      <c r="B88" s="12"/>
      <c r="C88" s="12"/>
      <c r="D88" s="12"/>
      <c r="E88" s="12"/>
      <c r="F88" s="12"/>
      <c r="G88" s="12"/>
      <c r="H88" s="56"/>
      <c r="I88" s="56"/>
      <c r="J88" s="56"/>
      <c r="K88" s="56"/>
      <c r="L88" s="56"/>
      <c r="M88" s="56"/>
      <c r="N88" s="56">
        <f t="shared" si="25"/>
        <v>0</v>
      </c>
      <c r="O88" s="67">
        <f t="shared" si="26"/>
        <v>0</v>
      </c>
    </row>
    <row r="89" spans="1:15">
      <c r="A89" s="5" t="s">
        <v>168</v>
      </c>
      <c r="B89" s="12"/>
      <c r="C89" s="12"/>
      <c r="D89" s="12"/>
      <c r="E89" s="12"/>
      <c r="F89" s="12"/>
      <c r="G89" s="12"/>
      <c r="H89" s="56"/>
      <c r="I89" s="56"/>
      <c r="J89" s="56"/>
      <c r="K89" s="56"/>
      <c r="L89" s="56"/>
      <c r="M89" s="56"/>
      <c r="N89" s="56">
        <f t="shared" si="25"/>
        <v>0</v>
      </c>
      <c r="O89" s="67">
        <f t="shared" si="26"/>
        <v>0</v>
      </c>
    </row>
    <row r="90" spans="1:15">
      <c r="A90" s="6" t="s">
        <v>169</v>
      </c>
      <c r="B90" s="13" t="e">
        <f t="shared" ref="B90:G90" si="29">+B91+B92</f>
        <v>#REF!</v>
      </c>
      <c r="C90" s="13" t="e">
        <f t="shared" si="29"/>
        <v>#REF!</v>
      </c>
      <c r="D90" s="13" t="e">
        <f t="shared" si="29"/>
        <v>#REF!</v>
      </c>
      <c r="E90" s="13" t="e">
        <f t="shared" si="29"/>
        <v>#REF!</v>
      </c>
      <c r="F90" s="13" t="e">
        <f t="shared" si="29"/>
        <v>#REF!</v>
      </c>
      <c r="G90" s="13" t="e">
        <f t="shared" si="29"/>
        <v>#REF!</v>
      </c>
      <c r="H90" s="57" t="e">
        <f t="shared" ref="H90:M90" si="30">+H91+H92</f>
        <v>#REF!</v>
      </c>
      <c r="I90" s="57" t="e">
        <f t="shared" si="30"/>
        <v>#REF!</v>
      </c>
      <c r="J90" s="57">
        <v>0</v>
      </c>
      <c r="K90" s="57">
        <v>0</v>
      </c>
      <c r="L90" s="57" t="e">
        <f t="shared" si="30"/>
        <v>#REF!</v>
      </c>
      <c r="M90" s="57" t="e">
        <f t="shared" si="30"/>
        <v>#REF!</v>
      </c>
      <c r="N90" s="57" t="e">
        <f t="shared" si="25"/>
        <v>#REF!</v>
      </c>
      <c r="O90" s="68" t="e">
        <f t="shared" si="26"/>
        <v>#REF!</v>
      </c>
    </row>
    <row r="91" spans="1:15">
      <c r="A91" s="9" t="s">
        <v>170</v>
      </c>
      <c r="B91" s="14" t="e">
        <f>SUMIF(#REF!,'Conto Economico'!#REF!,#REF!)</f>
        <v>#REF!</v>
      </c>
      <c r="C91" s="14" t="e">
        <f>SUMIF(#REF!,'Conto Economico'!#REF!,#REF!)</f>
        <v>#REF!</v>
      </c>
      <c r="D91" s="14" t="e">
        <f>SUMIF(#REF!,'Conto Economico'!#REF!,#REF!)</f>
        <v>#REF!</v>
      </c>
      <c r="E91" s="14" t="e">
        <f>SUMIF(#REF!,'Conto Economico'!#REF!,#REF!)</f>
        <v>#REF!</v>
      </c>
      <c r="F91" s="14" t="e">
        <f>SUMIF(#REF!,'Conto Economico'!#REF!,#REF!)</f>
        <v>#REF!</v>
      </c>
      <c r="G91" s="14" t="e">
        <f>SUMIF(#REF!,'Conto Economico'!#REF!,#REF!)</f>
        <v>#REF!</v>
      </c>
      <c r="H91" s="58" t="e">
        <f>ROUND(#REF!,0)</f>
        <v>#REF!</v>
      </c>
      <c r="I91" s="58" t="e">
        <f>ROUND(#REF!,0)</f>
        <v>#REF!</v>
      </c>
      <c r="J91" s="58">
        <v>0</v>
      </c>
      <c r="K91" s="58">
        <v>0</v>
      </c>
      <c r="L91" s="58" t="e">
        <f>ROUND(#REF!,0)</f>
        <v>#REF!</v>
      </c>
      <c r="M91" s="58" t="e">
        <f>ROUND(#REF!,0)</f>
        <v>#REF!</v>
      </c>
      <c r="N91" s="58" t="e">
        <f t="shared" si="25"/>
        <v>#REF!</v>
      </c>
      <c r="O91" s="69" t="e">
        <f t="shared" si="26"/>
        <v>#REF!</v>
      </c>
    </row>
    <row r="92" spans="1:15">
      <c r="A92" s="9" t="s">
        <v>171</v>
      </c>
      <c r="B92" s="14" t="e">
        <f>SUMIF(#REF!,'Conto Economico'!#REF!,#REF!)</f>
        <v>#REF!</v>
      </c>
      <c r="C92" s="14" t="e">
        <f>SUMIF(#REF!,'Conto Economico'!#REF!,#REF!)</f>
        <v>#REF!</v>
      </c>
      <c r="D92" s="14" t="e">
        <f>SUMIF(#REF!,'Conto Economico'!#REF!,#REF!)</f>
        <v>#REF!</v>
      </c>
      <c r="E92" s="14" t="e">
        <f>SUMIF(#REF!,'Conto Economico'!#REF!,#REF!)</f>
        <v>#REF!</v>
      </c>
      <c r="F92" s="14" t="e">
        <f>SUMIF(#REF!,'Conto Economico'!#REF!,#REF!)</f>
        <v>#REF!</v>
      </c>
      <c r="G92" s="14" t="e">
        <f>SUMIF(#REF!,'Conto Economico'!#REF!,#REF!)</f>
        <v>#REF!</v>
      </c>
      <c r="H92" s="58" t="e">
        <f>ROUND(#REF!,0)</f>
        <v>#REF!</v>
      </c>
      <c r="I92" s="58" t="e">
        <f>ROUND(#REF!,0)</f>
        <v>#REF!</v>
      </c>
      <c r="J92" s="58">
        <v>0</v>
      </c>
      <c r="K92" s="58">
        <v>0</v>
      </c>
      <c r="L92" s="58" t="e">
        <f>ROUND(#REF!,0)</f>
        <v>#REF!</v>
      </c>
      <c r="M92" s="58" t="e">
        <f>ROUND(#REF!,0)</f>
        <v>#REF!</v>
      </c>
      <c r="N92" s="58" t="e">
        <f t="shared" si="25"/>
        <v>#REF!</v>
      </c>
      <c r="O92" s="69" t="e">
        <f t="shared" si="26"/>
        <v>#REF!</v>
      </c>
    </row>
    <row r="93" spans="1:15">
      <c r="A93" s="6" t="s">
        <v>172</v>
      </c>
      <c r="B93" s="13" t="e">
        <f>+B94+B95+B96</f>
        <v>#REF!</v>
      </c>
      <c r="C93" s="13" t="e">
        <f t="shared" ref="C93:M93" si="31">+C94+C95+C96</f>
        <v>#REF!</v>
      </c>
      <c r="D93" s="13" t="e">
        <f t="shared" si="31"/>
        <v>#REF!</v>
      </c>
      <c r="E93" s="13" t="e">
        <f t="shared" si="31"/>
        <v>#REF!</v>
      </c>
      <c r="F93" s="13" t="e">
        <f t="shared" si="31"/>
        <v>#REF!</v>
      </c>
      <c r="G93" s="13" t="e">
        <f t="shared" si="31"/>
        <v>#REF!</v>
      </c>
      <c r="H93" s="57" t="e">
        <f t="shared" si="31"/>
        <v>#REF!</v>
      </c>
      <c r="I93" s="57" t="e">
        <f t="shared" si="31"/>
        <v>#REF!</v>
      </c>
      <c r="J93" s="57">
        <v>81683</v>
      </c>
      <c r="K93" s="57">
        <v>76088</v>
      </c>
      <c r="L93" s="57" t="e">
        <f t="shared" si="31"/>
        <v>#REF!</v>
      </c>
      <c r="M93" s="57" t="e">
        <f t="shared" si="31"/>
        <v>#REF!</v>
      </c>
      <c r="N93" s="57" t="e">
        <f t="shared" si="25"/>
        <v>#REF!</v>
      </c>
      <c r="O93" s="68" t="e">
        <f t="shared" si="26"/>
        <v>#REF!</v>
      </c>
    </row>
    <row r="94" spans="1:15">
      <c r="A94" s="9" t="s">
        <v>173</v>
      </c>
      <c r="B94" s="14" t="e">
        <f>-1*SUMIF(#REF!,'Conto Economico'!#REF!,#REF!)</f>
        <v>#REF!</v>
      </c>
      <c r="C94" s="14" t="e">
        <f>-1*SUMIF(#REF!,'Conto Economico'!#REF!,#REF!)</f>
        <v>#REF!</v>
      </c>
      <c r="D94" s="14" t="e">
        <f>-1*SUMIF(#REF!,'Conto Economico'!#REF!,#REF!)</f>
        <v>#REF!</v>
      </c>
      <c r="E94" s="14" t="e">
        <f>-1*SUMIF(#REF!,'Conto Economico'!#REF!,#REF!)</f>
        <v>#REF!</v>
      </c>
      <c r="F94" s="14" t="e">
        <f>-1*SUMIF(#REF!,'Conto Economico'!#REF!,#REF!)</f>
        <v>#REF!</v>
      </c>
      <c r="G94" s="14" t="e">
        <f>-1*SUMIF(#REF!,'Conto Economico'!#REF!,#REF!)</f>
        <v>#REF!</v>
      </c>
      <c r="H94" s="58" t="e">
        <f>ROUND(#REF!,0)</f>
        <v>#REF!</v>
      </c>
      <c r="I94" s="58" t="e">
        <f>ROUND(#REF!,0)</f>
        <v>#REF!</v>
      </c>
      <c r="J94" s="58">
        <v>76042</v>
      </c>
      <c r="K94" s="58">
        <v>75706</v>
      </c>
      <c r="L94" s="58" t="e">
        <f>ROUND(#REF!,0)</f>
        <v>#REF!</v>
      </c>
      <c r="M94" s="58" t="e">
        <f>ROUND(#REF!,0)</f>
        <v>#REF!</v>
      </c>
      <c r="N94" s="58" t="e">
        <f t="shared" si="25"/>
        <v>#REF!</v>
      </c>
      <c r="O94" s="69" t="e">
        <f t="shared" si="26"/>
        <v>#REF!</v>
      </c>
    </row>
    <row r="95" spans="1:15">
      <c r="A95" s="9" t="s">
        <v>174</v>
      </c>
      <c r="B95" s="14" t="e">
        <f>-1*SUMIF(#REF!,'Conto Economico'!#REF!,#REF!)</f>
        <v>#REF!</v>
      </c>
      <c r="C95" s="14" t="e">
        <f>-1*SUMIF(#REF!,'Conto Economico'!#REF!,#REF!)</f>
        <v>#REF!</v>
      </c>
      <c r="D95" s="14" t="e">
        <f>-1*SUMIF(#REF!,'Conto Economico'!#REF!,#REF!)</f>
        <v>#REF!</v>
      </c>
      <c r="E95" s="14" t="e">
        <f>-1*SUMIF(#REF!,'Conto Economico'!#REF!,#REF!)</f>
        <v>#REF!</v>
      </c>
      <c r="F95" s="14" t="e">
        <f>-1*SUMIF(#REF!,'Conto Economico'!#REF!,#REF!)</f>
        <v>#REF!</v>
      </c>
      <c r="G95" s="14" t="e">
        <f>-1*SUMIF(#REF!,'Conto Economico'!#REF!,#REF!)</f>
        <v>#REF!</v>
      </c>
      <c r="H95" s="58" t="e">
        <f>ROUND(#REF!,0)</f>
        <v>#REF!</v>
      </c>
      <c r="I95" s="58" t="e">
        <f>ROUND(#REF!,0)</f>
        <v>#REF!</v>
      </c>
      <c r="J95" s="58">
        <v>5565</v>
      </c>
      <c r="K95" s="58">
        <v>382</v>
      </c>
      <c r="L95" s="58" t="e">
        <f>ROUND(#REF!,0)</f>
        <v>#REF!</v>
      </c>
      <c r="M95" s="58" t="e">
        <f>ROUND(#REF!,0)</f>
        <v>#REF!</v>
      </c>
      <c r="N95" s="58" t="e">
        <f t="shared" si="25"/>
        <v>#REF!</v>
      </c>
      <c r="O95" s="69" t="e">
        <f t="shared" si="26"/>
        <v>#REF!</v>
      </c>
    </row>
    <row r="96" spans="1:15">
      <c r="A96" s="9" t="s">
        <v>175</v>
      </c>
      <c r="B96" s="14" t="e">
        <f>-1*SUMIF(#REF!,'Conto Economico'!#REF!,#REF!)</f>
        <v>#REF!</v>
      </c>
      <c r="C96" s="14" t="e">
        <f>-1*SUMIF(#REF!,'Conto Economico'!#REF!,#REF!)</f>
        <v>#REF!</v>
      </c>
      <c r="D96" s="14" t="e">
        <f>-1*SUMIF(#REF!,'Conto Economico'!#REF!,#REF!)</f>
        <v>#REF!</v>
      </c>
      <c r="E96" s="14" t="e">
        <f>-1*SUMIF(#REF!,'Conto Economico'!#REF!,#REF!)</f>
        <v>#REF!</v>
      </c>
      <c r="F96" s="14" t="e">
        <f>-1*SUMIF(#REF!,'Conto Economico'!#REF!,#REF!)</f>
        <v>#REF!</v>
      </c>
      <c r="G96" s="14" t="e">
        <f>-1*SUMIF(#REF!,'Conto Economico'!#REF!,#REF!)</f>
        <v>#REF!</v>
      </c>
      <c r="H96" s="58" t="e">
        <f>ROUND(#REF!,0)</f>
        <v>#REF!</v>
      </c>
      <c r="I96" s="58" t="e">
        <f>ROUND(#REF!,0)</f>
        <v>#REF!</v>
      </c>
      <c r="J96" s="58">
        <v>76</v>
      </c>
      <c r="K96" s="58">
        <v>0</v>
      </c>
      <c r="L96" s="58" t="e">
        <f>ROUND(#REF!,0)</f>
        <v>#REF!</v>
      </c>
      <c r="M96" s="58" t="e">
        <f>ROUND(#REF!,0)</f>
        <v>#REF!</v>
      </c>
      <c r="N96" s="58" t="e">
        <f t="shared" si="25"/>
        <v>#REF!</v>
      </c>
      <c r="O96" s="69" t="e">
        <f t="shared" si="26"/>
        <v>#REF!</v>
      </c>
    </row>
    <row r="97" spans="1:15">
      <c r="A97" s="6" t="s">
        <v>176</v>
      </c>
      <c r="B97" s="13" t="e">
        <f t="shared" ref="B97:G97" si="32">+B98+B99+B100</f>
        <v>#REF!</v>
      </c>
      <c r="C97" s="13" t="e">
        <f t="shared" si="32"/>
        <v>#REF!</v>
      </c>
      <c r="D97" s="13" t="e">
        <f t="shared" si="32"/>
        <v>#REF!</v>
      </c>
      <c r="E97" s="13" t="e">
        <f t="shared" si="32"/>
        <v>#REF!</v>
      </c>
      <c r="F97" s="13" t="e">
        <f t="shared" si="32"/>
        <v>#REF!</v>
      </c>
      <c r="G97" s="13" t="e">
        <f t="shared" si="32"/>
        <v>#REF!</v>
      </c>
      <c r="H97" s="57" t="e">
        <f t="shared" ref="H97:M97" si="33">+H98+H99+H100</f>
        <v>#REF!</v>
      </c>
      <c r="I97" s="57" t="e">
        <f t="shared" si="33"/>
        <v>#REF!</v>
      </c>
      <c r="J97" s="57">
        <v>44389</v>
      </c>
      <c r="K97" s="57">
        <v>38350</v>
      </c>
      <c r="L97" s="57" t="e">
        <f t="shared" si="33"/>
        <v>#REF!</v>
      </c>
      <c r="M97" s="57" t="e">
        <f t="shared" si="33"/>
        <v>#REF!</v>
      </c>
      <c r="N97" s="57" t="e">
        <f t="shared" si="25"/>
        <v>#REF!</v>
      </c>
      <c r="O97" s="68" t="e">
        <f t="shared" si="26"/>
        <v>#REF!</v>
      </c>
    </row>
    <row r="98" spans="1:15">
      <c r="A98" s="9" t="s">
        <v>177</v>
      </c>
      <c r="B98" s="14" t="e">
        <f>SUMIF(#REF!,'Conto Economico'!#REF!,#REF!)</f>
        <v>#REF!</v>
      </c>
      <c r="C98" s="14" t="e">
        <f>SUMIF(#REF!,'Conto Economico'!#REF!,#REF!)</f>
        <v>#REF!</v>
      </c>
      <c r="D98" s="14" t="e">
        <f>SUMIF(#REF!,'Conto Economico'!#REF!,#REF!)</f>
        <v>#REF!</v>
      </c>
      <c r="E98" s="14" t="e">
        <f>SUMIF(#REF!,'Conto Economico'!#REF!,#REF!)</f>
        <v>#REF!</v>
      </c>
      <c r="F98" s="14" t="e">
        <f>SUMIF(#REF!,'Conto Economico'!#REF!,#REF!)</f>
        <v>#REF!</v>
      </c>
      <c r="G98" s="14" t="e">
        <f>SUMIF(#REF!,'Conto Economico'!#REF!,#REF!)</f>
        <v>#REF!</v>
      </c>
      <c r="H98" s="58" t="e">
        <f>ROUND(#REF!,0)</f>
        <v>#REF!</v>
      </c>
      <c r="I98" s="58" t="e">
        <f>ROUND(#REF!,0)</f>
        <v>#REF!</v>
      </c>
      <c r="J98" s="58">
        <v>42716</v>
      </c>
      <c r="K98" s="58">
        <v>32669</v>
      </c>
      <c r="L98" s="58" t="e">
        <f>ROUND(#REF!,0)</f>
        <v>#REF!</v>
      </c>
      <c r="M98" s="58" t="e">
        <f>ROUND(#REF!,0)</f>
        <v>#REF!</v>
      </c>
      <c r="N98" s="58" t="e">
        <f t="shared" si="25"/>
        <v>#REF!</v>
      </c>
      <c r="O98" s="69" t="e">
        <f t="shared" si="26"/>
        <v>#REF!</v>
      </c>
    </row>
    <row r="99" spans="1:15">
      <c r="A99" s="9" t="s">
        <v>178</v>
      </c>
      <c r="B99" s="14" t="e">
        <f>SUMIF(#REF!,'Conto Economico'!#REF!,#REF!)</f>
        <v>#REF!</v>
      </c>
      <c r="C99" s="14" t="e">
        <f>SUMIF(#REF!,'Conto Economico'!#REF!,#REF!)</f>
        <v>#REF!</v>
      </c>
      <c r="D99" s="14" t="e">
        <f>SUMIF(#REF!,'Conto Economico'!#REF!,#REF!)</f>
        <v>#REF!</v>
      </c>
      <c r="E99" s="14" t="e">
        <f>SUMIF(#REF!,'Conto Economico'!#REF!,#REF!)</f>
        <v>#REF!</v>
      </c>
      <c r="F99" s="14" t="e">
        <f>SUMIF(#REF!,'Conto Economico'!#REF!,#REF!)</f>
        <v>#REF!</v>
      </c>
      <c r="G99" s="14" t="e">
        <f>SUMIF(#REF!,'Conto Economico'!#REF!,#REF!)</f>
        <v>#REF!</v>
      </c>
      <c r="H99" s="58" t="e">
        <f>ROUND(#REF!,0)</f>
        <v>#REF!</v>
      </c>
      <c r="I99" s="58" t="e">
        <f>ROUND(#REF!,0)</f>
        <v>#REF!</v>
      </c>
      <c r="J99" s="58">
        <v>1</v>
      </c>
      <c r="K99" s="58">
        <v>1</v>
      </c>
      <c r="L99" s="58" t="e">
        <f>ROUND(#REF!,0)</f>
        <v>#REF!</v>
      </c>
      <c r="M99" s="58" t="e">
        <f>ROUND(#REF!,0)</f>
        <v>#REF!</v>
      </c>
      <c r="N99" s="58" t="e">
        <f t="shared" si="25"/>
        <v>#REF!</v>
      </c>
      <c r="O99" s="69" t="e">
        <f t="shared" si="26"/>
        <v>#REF!</v>
      </c>
    </row>
    <row r="100" spans="1:15">
      <c r="A100" s="9" t="s">
        <v>179</v>
      </c>
      <c r="B100" s="14" t="e">
        <f>SUMIF(#REF!,'Conto Economico'!#REF!,#REF!)</f>
        <v>#REF!</v>
      </c>
      <c r="C100" s="14" t="e">
        <f>SUMIF(#REF!,'Conto Economico'!#REF!,#REF!)</f>
        <v>#REF!</v>
      </c>
      <c r="D100" s="14" t="e">
        <f>SUMIF(#REF!,'Conto Economico'!#REF!,#REF!)</f>
        <v>#REF!</v>
      </c>
      <c r="E100" s="14" t="e">
        <f>SUMIF(#REF!,'Conto Economico'!#REF!,#REF!)</f>
        <v>#REF!</v>
      </c>
      <c r="F100" s="14" t="e">
        <f>SUMIF(#REF!,'Conto Economico'!#REF!,#REF!)</f>
        <v>#REF!</v>
      </c>
      <c r="G100" s="14" t="e">
        <f>SUMIF(#REF!,'Conto Economico'!#REF!,#REF!)</f>
        <v>#REF!</v>
      </c>
      <c r="H100" s="58" t="e">
        <f>ROUND(#REF!,0)</f>
        <v>#REF!</v>
      </c>
      <c r="I100" s="58" t="e">
        <f>ROUND(#REF!,0)</f>
        <v>#REF!</v>
      </c>
      <c r="J100" s="58">
        <v>1672</v>
      </c>
      <c r="K100" s="58">
        <v>5680</v>
      </c>
      <c r="L100" s="58" t="e">
        <f>ROUND(#REF!,0)</f>
        <v>#REF!</v>
      </c>
      <c r="M100" s="58" t="e">
        <f>ROUND(#REF!,0)</f>
        <v>#REF!</v>
      </c>
      <c r="N100" s="58" t="e">
        <f t="shared" si="25"/>
        <v>#REF!</v>
      </c>
      <c r="O100" s="69" t="e">
        <f t="shared" si="26"/>
        <v>#REF!</v>
      </c>
    </row>
    <row r="101" spans="1:15" ht="15.75">
      <c r="A101" s="22" t="s">
        <v>180</v>
      </c>
      <c r="B101" s="23" t="e">
        <f t="shared" ref="B101:H101" si="34">+B90+B93-B97</f>
        <v>#REF!</v>
      </c>
      <c r="C101" s="23" t="e">
        <f t="shared" si="34"/>
        <v>#REF!</v>
      </c>
      <c r="D101" s="23" t="e">
        <f t="shared" si="34"/>
        <v>#REF!</v>
      </c>
      <c r="E101" s="23" t="e">
        <f t="shared" si="34"/>
        <v>#REF!</v>
      </c>
      <c r="F101" s="23" t="e">
        <f t="shared" si="34"/>
        <v>#REF!</v>
      </c>
      <c r="G101" s="23" t="e">
        <f t="shared" si="34"/>
        <v>#REF!</v>
      </c>
      <c r="H101" s="59" t="e">
        <f t="shared" si="34"/>
        <v>#REF!</v>
      </c>
      <c r="I101" s="59" t="e">
        <f>+I90+I93-I97</f>
        <v>#REF!</v>
      </c>
      <c r="J101" s="59">
        <v>37294</v>
      </c>
      <c r="K101" s="59">
        <v>37738</v>
      </c>
      <c r="L101" s="59" t="e">
        <f>+L90+L93-L97</f>
        <v>#REF!</v>
      </c>
      <c r="M101" s="59" t="e">
        <f>+M90+M93-M97</f>
        <v>#REF!</v>
      </c>
      <c r="N101" s="59" t="e">
        <f t="shared" si="25"/>
        <v>#REF!</v>
      </c>
      <c r="O101" s="70" t="e">
        <f t="shared" si="26"/>
        <v>#REF!</v>
      </c>
    </row>
    <row r="102" spans="1:15">
      <c r="A102" s="5"/>
      <c r="B102" s="14"/>
      <c r="C102" s="14"/>
      <c r="D102" s="14"/>
      <c r="E102" s="14"/>
      <c r="F102" s="14"/>
      <c r="G102" s="14"/>
      <c r="H102" s="58"/>
      <c r="I102" s="58"/>
      <c r="J102" s="58"/>
      <c r="K102" s="58"/>
      <c r="L102" s="58"/>
      <c r="M102" s="58"/>
      <c r="N102" s="58">
        <f t="shared" si="25"/>
        <v>0</v>
      </c>
      <c r="O102" s="69">
        <f t="shared" si="26"/>
        <v>0</v>
      </c>
    </row>
    <row r="103" spans="1:15">
      <c r="A103" s="5" t="s">
        <v>181</v>
      </c>
      <c r="B103" s="14"/>
      <c r="C103" s="14"/>
      <c r="D103" s="14"/>
      <c r="E103" s="14"/>
      <c r="F103" s="14"/>
      <c r="G103" s="14"/>
      <c r="H103" s="58"/>
      <c r="I103" s="58"/>
      <c r="J103" s="58"/>
      <c r="K103" s="58"/>
      <c r="L103" s="58"/>
      <c r="M103" s="58"/>
      <c r="N103" s="58">
        <f t="shared" si="25"/>
        <v>0</v>
      </c>
      <c r="O103" s="69">
        <f t="shared" si="26"/>
        <v>0</v>
      </c>
    </row>
    <row r="104" spans="1:15">
      <c r="A104" s="6" t="s">
        <v>182</v>
      </c>
      <c r="B104" s="13" t="e">
        <f t="shared" ref="B104:G104" si="35">+B105+B106</f>
        <v>#REF!</v>
      </c>
      <c r="C104" s="13" t="e">
        <f t="shared" si="35"/>
        <v>#REF!</v>
      </c>
      <c r="D104" s="13" t="e">
        <f t="shared" si="35"/>
        <v>#REF!</v>
      </c>
      <c r="E104" s="13" t="e">
        <f t="shared" si="35"/>
        <v>#REF!</v>
      </c>
      <c r="F104" s="13" t="e">
        <f t="shared" si="35"/>
        <v>#REF!</v>
      </c>
      <c r="G104" s="13" t="e">
        <f t="shared" si="35"/>
        <v>#REF!</v>
      </c>
      <c r="H104" s="57" t="e">
        <f t="shared" ref="H104:M104" si="36">+H105+H106</f>
        <v>#REF!</v>
      </c>
      <c r="I104" s="57" t="e">
        <f t="shared" si="36"/>
        <v>#REF!</v>
      </c>
      <c r="J104" s="57">
        <v>0</v>
      </c>
      <c r="K104" s="57">
        <v>0</v>
      </c>
      <c r="L104" s="57" t="e">
        <f t="shared" si="36"/>
        <v>#REF!</v>
      </c>
      <c r="M104" s="57" t="e">
        <f t="shared" si="36"/>
        <v>#REF!</v>
      </c>
      <c r="N104" s="57" t="e">
        <f t="shared" si="25"/>
        <v>#REF!</v>
      </c>
      <c r="O104" s="68" t="e">
        <f t="shared" si="26"/>
        <v>#REF!</v>
      </c>
    </row>
    <row r="105" spans="1:15">
      <c r="A105" s="9" t="s">
        <v>183</v>
      </c>
      <c r="B105" s="14" t="e">
        <f>-1*SUMIF(#REF!,'Conto Economico'!#REF!,#REF!)</f>
        <v>#REF!</v>
      </c>
      <c r="C105" s="14" t="e">
        <f>-1*SUMIF(#REF!,'Conto Economico'!#REF!,#REF!)</f>
        <v>#REF!</v>
      </c>
      <c r="D105" s="14" t="e">
        <f>-1*SUMIF(#REF!,'Conto Economico'!#REF!,#REF!)</f>
        <v>#REF!</v>
      </c>
      <c r="E105" s="14" t="e">
        <f>-1*SUMIF(#REF!,'Conto Economico'!#REF!,#REF!)</f>
        <v>#REF!</v>
      </c>
      <c r="F105" s="14" t="e">
        <f>-1*SUMIF(#REF!,'Conto Economico'!#REF!,#REF!)</f>
        <v>#REF!</v>
      </c>
      <c r="G105" s="14" t="e">
        <f>-1*SUMIF(#REF!,'Conto Economico'!#REF!,#REF!)</f>
        <v>#REF!</v>
      </c>
      <c r="H105" s="58" t="e">
        <f>ROUND(#REF!,0)</f>
        <v>#REF!</v>
      </c>
      <c r="I105" s="58" t="e">
        <f>ROUND(#REF!,0)</f>
        <v>#REF!</v>
      </c>
      <c r="J105" s="58">
        <v>0</v>
      </c>
      <c r="K105" s="58">
        <v>0</v>
      </c>
      <c r="L105" s="58" t="e">
        <f>ROUND(#REF!,0)</f>
        <v>#REF!</v>
      </c>
      <c r="M105" s="58" t="e">
        <f>ROUND(#REF!,0)</f>
        <v>#REF!</v>
      </c>
      <c r="N105" s="58" t="e">
        <f t="shared" si="25"/>
        <v>#REF!</v>
      </c>
      <c r="O105" s="69" t="e">
        <f t="shared" si="26"/>
        <v>#REF!</v>
      </c>
    </row>
    <row r="106" spans="1:15">
      <c r="A106" s="9" t="s">
        <v>184</v>
      </c>
      <c r="B106" s="14" t="e">
        <f>-1*SUMIF(#REF!,'Conto Economico'!#REF!,#REF!)</f>
        <v>#REF!</v>
      </c>
      <c r="C106" s="14" t="e">
        <f>-1*SUMIF(#REF!,'Conto Economico'!#REF!,#REF!)</f>
        <v>#REF!</v>
      </c>
      <c r="D106" s="14" t="e">
        <f>-1*SUMIF(#REF!,'Conto Economico'!#REF!,#REF!)</f>
        <v>#REF!</v>
      </c>
      <c r="E106" s="14" t="e">
        <f>-1*SUMIF(#REF!,'Conto Economico'!#REF!,#REF!)</f>
        <v>#REF!</v>
      </c>
      <c r="F106" s="14" t="e">
        <f>-1*SUMIF(#REF!,'Conto Economico'!#REF!,#REF!)</f>
        <v>#REF!</v>
      </c>
      <c r="G106" s="14" t="e">
        <f>-1*SUMIF(#REF!,'Conto Economico'!#REF!,#REF!)</f>
        <v>#REF!</v>
      </c>
      <c r="H106" s="58" t="e">
        <f>ROUND(#REF!,0)</f>
        <v>#REF!</v>
      </c>
      <c r="I106" s="58" t="e">
        <f>ROUND(#REF!,0)</f>
        <v>#REF!</v>
      </c>
      <c r="J106" s="58">
        <v>0</v>
      </c>
      <c r="K106" s="58">
        <v>0</v>
      </c>
      <c r="L106" s="58" t="e">
        <f>ROUND(#REF!,0)</f>
        <v>#REF!</v>
      </c>
      <c r="M106" s="58" t="e">
        <f>ROUND(#REF!,0)</f>
        <v>#REF!</v>
      </c>
      <c r="N106" s="58" t="e">
        <f t="shared" si="25"/>
        <v>#REF!</v>
      </c>
      <c r="O106" s="69" t="e">
        <f t="shared" si="26"/>
        <v>#REF!</v>
      </c>
    </row>
    <row r="107" spans="1:15">
      <c r="A107" s="6" t="s">
        <v>185</v>
      </c>
      <c r="B107" s="13" t="e">
        <f t="shared" ref="B107:G107" si="37">+B108+B109</f>
        <v>#REF!</v>
      </c>
      <c r="C107" s="13" t="e">
        <f t="shared" si="37"/>
        <v>#REF!</v>
      </c>
      <c r="D107" s="13" t="e">
        <f t="shared" si="37"/>
        <v>#REF!</v>
      </c>
      <c r="E107" s="13" t="e">
        <f t="shared" si="37"/>
        <v>#REF!</v>
      </c>
      <c r="F107" s="13" t="e">
        <f t="shared" si="37"/>
        <v>#REF!</v>
      </c>
      <c r="G107" s="13" t="e">
        <f t="shared" si="37"/>
        <v>#REF!</v>
      </c>
      <c r="H107" s="57" t="e">
        <f t="shared" ref="H107:M107" si="38">+H108+H109</f>
        <v>#REF!</v>
      </c>
      <c r="I107" s="57" t="e">
        <f t="shared" si="38"/>
        <v>#REF!</v>
      </c>
      <c r="J107" s="57">
        <v>0</v>
      </c>
      <c r="K107" s="57">
        <v>0</v>
      </c>
      <c r="L107" s="57" t="e">
        <f t="shared" si="38"/>
        <v>#REF!</v>
      </c>
      <c r="M107" s="57" t="e">
        <f t="shared" si="38"/>
        <v>#REF!</v>
      </c>
      <c r="N107" s="57" t="e">
        <f t="shared" si="25"/>
        <v>#REF!</v>
      </c>
      <c r="O107" s="68" t="e">
        <f t="shared" si="26"/>
        <v>#REF!</v>
      </c>
    </row>
    <row r="108" spans="1:15">
      <c r="A108" s="9" t="s">
        <v>183</v>
      </c>
      <c r="B108" s="14" t="e">
        <f>SUMIF(#REF!,'Conto Economico'!#REF!,#REF!)</f>
        <v>#REF!</v>
      </c>
      <c r="C108" s="14" t="e">
        <f>SUMIF(#REF!,'Conto Economico'!#REF!,#REF!)</f>
        <v>#REF!</v>
      </c>
      <c r="D108" s="14" t="e">
        <f>SUMIF(#REF!,'Conto Economico'!#REF!,#REF!)</f>
        <v>#REF!</v>
      </c>
      <c r="E108" s="14" t="e">
        <f>SUMIF(#REF!,'Conto Economico'!#REF!,#REF!)</f>
        <v>#REF!</v>
      </c>
      <c r="F108" s="14" t="e">
        <f>SUMIF(#REF!,'Conto Economico'!#REF!,#REF!)</f>
        <v>#REF!</v>
      </c>
      <c r="G108" s="14" t="e">
        <f>SUMIF(#REF!,'Conto Economico'!#REF!,#REF!)</f>
        <v>#REF!</v>
      </c>
      <c r="H108" s="58" t="e">
        <f>ROUND(#REF!,0)</f>
        <v>#REF!</v>
      </c>
      <c r="I108" s="58" t="e">
        <f>ROUND(#REF!,0)</f>
        <v>#REF!</v>
      </c>
      <c r="J108" s="58">
        <v>0</v>
      </c>
      <c r="K108" s="58">
        <v>0</v>
      </c>
      <c r="L108" s="58" t="e">
        <f>ROUND(#REF!,0)</f>
        <v>#REF!</v>
      </c>
      <c r="M108" s="58" t="e">
        <f>ROUND(#REF!,0)</f>
        <v>#REF!</v>
      </c>
      <c r="N108" s="58" t="e">
        <f t="shared" si="25"/>
        <v>#REF!</v>
      </c>
      <c r="O108" s="69" t="e">
        <f t="shared" si="26"/>
        <v>#REF!</v>
      </c>
    </row>
    <row r="109" spans="1:15">
      <c r="A109" s="9" t="s">
        <v>184</v>
      </c>
      <c r="B109" s="14" t="e">
        <f>SUMIF(#REF!,'Conto Economico'!#REF!,#REF!)</f>
        <v>#REF!</v>
      </c>
      <c r="C109" s="14" t="e">
        <f>SUMIF(#REF!,'Conto Economico'!#REF!,#REF!)</f>
        <v>#REF!</v>
      </c>
      <c r="D109" s="14" t="e">
        <f>SUMIF(#REF!,'Conto Economico'!#REF!,#REF!)</f>
        <v>#REF!</v>
      </c>
      <c r="E109" s="14" t="e">
        <f>SUMIF(#REF!,'Conto Economico'!#REF!,#REF!)</f>
        <v>#REF!</v>
      </c>
      <c r="F109" s="14" t="e">
        <f>SUMIF(#REF!,'Conto Economico'!#REF!,#REF!)</f>
        <v>#REF!</v>
      </c>
      <c r="G109" s="14" t="e">
        <f>SUMIF(#REF!,'Conto Economico'!#REF!,#REF!)</f>
        <v>#REF!</v>
      </c>
      <c r="H109" s="58" t="e">
        <f>ROUND(#REF!,0)</f>
        <v>#REF!</v>
      </c>
      <c r="I109" s="58" t="e">
        <f>ROUND(#REF!,0)</f>
        <v>#REF!</v>
      </c>
      <c r="J109" s="58">
        <v>0</v>
      </c>
      <c r="K109" s="58">
        <v>0</v>
      </c>
      <c r="L109" s="58" t="e">
        <f>ROUND(#REF!,0)</f>
        <v>#REF!</v>
      </c>
      <c r="M109" s="58" t="e">
        <f>ROUND(#REF!,0)</f>
        <v>#REF!</v>
      </c>
      <c r="N109" s="58" t="e">
        <f t="shared" si="25"/>
        <v>#REF!</v>
      </c>
      <c r="O109" s="69" t="e">
        <f t="shared" si="26"/>
        <v>#REF!</v>
      </c>
    </row>
    <row r="110" spans="1:15" ht="15.75">
      <c r="A110" s="22" t="s">
        <v>186</v>
      </c>
      <c r="B110" s="23" t="e">
        <f t="shared" ref="B110:H110" si="39">+B104-B107</f>
        <v>#REF!</v>
      </c>
      <c r="C110" s="23" t="e">
        <f t="shared" si="39"/>
        <v>#REF!</v>
      </c>
      <c r="D110" s="23" t="e">
        <f t="shared" si="39"/>
        <v>#REF!</v>
      </c>
      <c r="E110" s="23" t="e">
        <f t="shared" si="39"/>
        <v>#REF!</v>
      </c>
      <c r="F110" s="23" t="e">
        <f t="shared" si="39"/>
        <v>#REF!</v>
      </c>
      <c r="G110" s="23" t="e">
        <f t="shared" si="39"/>
        <v>#REF!</v>
      </c>
      <c r="H110" s="59" t="e">
        <f t="shared" si="39"/>
        <v>#REF!</v>
      </c>
      <c r="I110" s="59" t="e">
        <f>+I104-I107</f>
        <v>#REF!</v>
      </c>
      <c r="J110" s="59">
        <v>0</v>
      </c>
      <c r="K110" s="59">
        <v>0</v>
      </c>
      <c r="L110" s="59" t="e">
        <f>+L104-L107</f>
        <v>#REF!</v>
      </c>
      <c r="M110" s="59" t="e">
        <f>+M104-M107</f>
        <v>#REF!</v>
      </c>
      <c r="N110" s="59" t="e">
        <f t="shared" si="25"/>
        <v>#REF!</v>
      </c>
      <c r="O110" s="70" t="e">
        <f t="shared" si="26"/>
        <v>#REF!</v>
      </c>
    </row>
    <row r="111" spans="1:15">
      <c r="A111" s="5"/>
      <c r="B111" s="14"/>
      <c r="C111" s="14"/>
      <c r="D111" s="14"/>
      <c r="E111" s="14"/>
      <c r="F111" s="14"/>
      <c r="G111" s="14"/>
      <c r="H111" s="58"/>
      <c r="I111" s="58"/>
      <c r="J111" s="58"/>
      <c r="K111" s="58"/>
      <c r="L111" s="58"/>
      <c r="M111" s="58"/>
      <c r="N111" s="58">
        <f t="shared" si="25"/>
        <v>0</v>
      </c>
      <c r="O111" s="69">
        <f t="shared" si="26"/>
        <v>0</v>
      </c>
    </row>
    <row r="112" spans="1:15">
      <c r="A112" s="5" t="s">
        <v>187</v>
      </c>
      <c r="B112" s="14"/>
      <c r="C112" s="14"/>
      <c r="D112" s="14"/>
      <c r="E112" s="14"/>
      <c r="F112" s="14"/>
      <c r="G112" s="14"/>
      <c r="H112" s="58"/>
      <c r="I112" s="58"/>
      <c r="J112" s="58"/>
      <c r="K112" s="58"/>
      <c r="L112" s="58"/>
      <c r="M112" s="58"/>
      <c r="N112" s="58">
        <f t="shared" si="25"/>
        <v>0</v>
      </c>
      <c r="O112" s="69">
        <f t="shared" si="26"/>
        <v>0</v>
      </c>
    </row>
    <row r="113" spans="1:15">
      <c r="A113" s="6" t="s">
        <v>188</v>
      </c>
      <c r="B113" s="13" t="e">
        <f t="shared" ref="B113:G113" si="40">+B114+B115+B116</f>
        <v>#REF!</v>
      </c>
      <c r="C113" s="13" t="e">
        <f t="shared" si="40"/>
        <v>#REF!</v>
      </c>
      <c r="D113" s="13" t="e">
        <f t="shared" si="40"/>
        <v>#REF!</v>
      </c>
      <c r="E113" s="13" t="e">
        <f t="shared" si="40"/>
        <v>#REF!</v>
      </c>
      <c r="F113" s="13" t="e">
        <f t="shared" si="40"/>
        <v>#REF!</v>
      </c>
      <c r="G113" s="13" t="e">
        <f t="shared" si="40"/>
        <v>#REF!</v>
      </c>
      <c r="H113" s="57" t="e">
        <f t="shared" ref="H113:M113" si="41">+H114+H115+H116</f>
        <v>#REF!</v>
      </c>
      <c r="I113" s="57" t="e">
        <f t="shared" si="41"/>
        <v>#REF!</v>
      </c>
      <c r="J113" s="57">
        <v>1255509</v>
      </c>
      <c r="K113" s="57">
        <v>3868</v>
      </c>
      <c r="L113" s="57" t="e">
        <f t="shared" si="41"/>
        <v>#REF!</v>
      </c>
      <c r="M113" s="57" t="e">
        <f t="shared" si="41"/>
        <v>#REF!</v>
      </c>
      <c r="N113" s="57" t="e">
        <f t="shared" si="25"/>
        <v>#REF!</v>
      </c>
      <c r="O113" s="68" t="e">
        <f t="shared" si="26"/>
        <v>#REF!</v>
      </c>
    </row>
    <row r="114" spans="1:15">
      <c r="A114" s="9" t="s">
        <v>189</v>
      </c>
      <c r="B114" s="14" t="e">
        <f>-1*SUMIF(#REF!,'Conto Economico'!#REF!,#REF!)</f>
        <v>#REF!</v>
      </c>
      <c r="C114" s="14" t="e">
        <f>-1*SUMIF(#REF!,'Conto Economico'!#REF!,#REF!)</f>
        <v>#REF!</v>
      </c>
      <c r="D114" s="14" t="e">
        <f>-1*SUMIF(#REF!,'Conto Economico'!#REF!,#REF!)</f>
        <v>#REF!</v>
      </c>
      <c r="E114" s="14" t="e">
        <f>-1*SUMIF(#REF!,'Conto Economico'!#REF!,#REF!)</f>
        <v>#REF!</v>
      </c>
      <c r="F114" s="14" t="e">
        <f>-1*SUMIF(#REF!,'Conto Economico'!#REF!,#REF!)</f>
        <v>#REF!</v>
      </c>
      <c r="G114" s="14" t="e">
        <f>-1*SUMIF(#REF!,'Conto Economico'!#REF!,#REF!)</f>
        <v>#REF!</v>
      </c>
      <c r="H114" s="58" t="e">
        <f>ROUND(#REF!,0)</f>
        <v>#REF!</v>
      </c>
      <c r="I114" s="58" t="e">
        <f>ROUND(#REF!,0)</f>
        <v>#REF!</v>
      </c>
      <c r="J114" s="58">
        <v>242</v>
      </c>
      <c r="K114" s="58">
        <v>3867</v>
      </c>
      <c r="L114" s="58" t="e">
        <f>ROUND(#REF!,0)</f>
        <v>#REF!</v>
      </c>
      <c r="M114" s="58" t="e">
        <f>ROUND(#REF!,0)</f>
        <v>#REF!</v>
      </c>
      <c r="N114" s="58" t="e">
        <f t="shared" si="25"/>
        <v>#REF!</v>
      </c>
      <c r="O114" s="69" t="e">
        <f t="shared" si="26"/>
        <v>#REF!</v>
      </c>
    </row>
    <row r="115" spans="1:15">
      <c r="A115" s="9" t="s">
        <v>190</v>
      </c>
      <c r="B115" s="14" t="e">
        <f>-1*SUMIF(#REF!,'Conto Economico'!#REF!,#REF!)</f>
        <v>#REF!</v>
      </c>
      <c r="C115" s="14" t="e">
        <f>-1*SUMIF(#REF!,'Conto Economico'!#REF!,#REF!)</f>
        <v>#REF!</v>
      </c>
      <c r="D115" s="14" t="e">
        <f>-1*SUMIF(#REF!,'Conto Economico'!#REF!,#REF!)</f>
        <v>#REF!</v>
      </c>
      <c r="E115" s="14" t="e">
        <f>-1*SUMIF(#REF!,'Conto Economico'!#REF!,#REF!)</f>
        <v>#REF!</v>
      </c>
      <c r="F115" s="14" t="e">
        <f>-1*SUMIF(#REF!,'Conto Economico'!#REF!,#REF!)</f>
        <v>#REF!</v>
      </c>
      <c r="G115" s="14" t="e">
        <f>-1*SUMIF(#REF!,'Conto Economico'!#REF!,#REF!)</f>
        <v>#REF!</v>
      </c>
      <c r="H115" s="58" t="e">
        <f>ROUND(#REF!,0)</f>
        <v>#REF!</v>
      </c>
      <c r="I115" s="58" t="e">
        <f>ROUND(#REF!,0)</f>
        <v>#REF!</v>
      </c>
      <c r="J115" s="58">
        <v>1242516</v>
      </c>
      <c r="K115" s="58">
        <v>0</v>
      </c>
      <c r="L115" s="58" t="e">
        <f>ROUND(#REF!,0)</f>
        <v>#REF!</v>
      </c>
      <c r="M115" s="58" t="e">
        <f>ROUND(#REF!,0)</f>
        <v>#REF!</v>
      </c>
      <c r="N115" s="58" t="e">
        <f t="shared" si="25"/>
        <v>#REF!</v>
      </c>
      <c r="O115" s="69" t="e">
        <f t="shared" si="26"/>
        <v>#REF!</v>
      </c>
    </row>
    <row r="116" spans="1:15">
      <c r="A116" s="9" t="s">
        <v>191</v>
      </c>
      <c r="B116" s="14" t="e">
        <f>-1*SUMIF(#REF!,'Conto Economico'!#REF!,#REF!)</f>
        <v>#REF!</v>
      </c>
      <c r="C116" s="14" t="e">
        <f>-1*SUMIF(#REF!,'Conto Economico'!#REF!,#REF!)</f>
        <v>#REF!</v>
      </c>
      <c r="D116" s="14" t="e">
        <f>-1*SUMIF(#REF!,'Conto Economico'!#REF!,#REF!)</f>
        <v>#REF!</v>
      </c>
      <c r="E116" s="14" t="e">
        <f>-1*SUMIF(#REF!,'Conto Economico'!#REF!,#REF!)</f>
        <v>#REF!</v>
      </c>
      <c r="F116" s="14" t="e">
        <f>-1*SUMIF(#REF!,'Conto Economico'!#REF!,#REF!)</f>
        <v>#REF!</v>
      </c>
      <c r="G116" s="14" t="e">
        <f>-1*SUMIF(#REF!,'Conto Economico'!#REF!,#REF!)</f>
        <v>#REF!</v>
      </c>
      <c r="H116" s="58" t="e">
        <f>ROUND(#REF!,0)</f>
        <v>#REF!</v>
      </c>
      <c r="I116" s="58" t="e">
        <f>ROUND(#REF!,0)+#REF!</f>
        <v>#REF!</v>
      </c>
      <c r="J116" s="58">
        <v>12751</v>
      </c>
      <c r="K116" s="58">
        <v>1</v>
      </c>
      <c r="L116" s="58" t="e">
        <f>ROUND(#REF!,0)+#REF!</f>
        <v>#REF!</v>
      </c>
      <c r="M116" s="58" t="e">
        <f>ROUND(#REF!,0)+#REF!</f>
        <v>#REF!</v>
      </c>
      <c r="N116" s="58" t="e">
        <f t="shared" si="25"/>
        <v>#REF!</v>
      </c>
      <c r="O116" s="69" t="e">
        <f t="shared" si="26"/>
        <v>#REF!</v>
      </c>
    </row>
    <row r="117" spans="1:15">
      <c r="A117" s="6" t="s">
        <v>192</v>
      </c>
      <c r="B117" s="13" t="e">
        <f t="shared" ref="B117:G117" si="42">+B118+B119</f>
        <v>#REF!</v>
      </c>
      <c r="C117" s="13" t="e">
        <f t="shared" si="42"/>
        <v>#REF!</v>
      </c>
      <c r="D117" s="13" t="e">
        <f t="shared" si="42"/>
        <v>#REF!</v>
      </c>
      <c r="E117" s="13" t="e">
        <f t="shared" si="42"/>
        <v>#REF!</v>
      </c>
      <c r="F117" s="13" t="e">
        <f t="shared" si="42"/>
        <v>#REF!</v>
      </c>
      <c r="G117" s="13" t="e">
        <f t="shared" si="42"/>
        <v>#REF!</v>
      </c>
      <c r="H117" s="57" t="e">
        <f t="shared" ref="H117:M117" si="43">+H118+H119</f>
        <v>#REF!</v>
      </c>
      <c r="I117" s="57" t="e">
        <f t="shared" si="43"/>
        <v>#REF!</v>
      </c>
      <c r="J117" s="57">
        <v>0</v>
      </c>
      <c r="K117" s="57">
        <v>0</v>
      </c>
      <c r="L117" s="57" t="e">
        <f t="shared" si="43"/>
        <v>#REF!</v>
      </c>
      <c r="M117" s="57" t="e">
        <f t="shared" si="43"/>
        <v>#REF!</v>
      </c>
      <c r="N117" s="57" t="e">
        <f t="shared" si="25"/>
        <v>#REF!</v>
      </c>
      <c r="O117" s="68" t="e">
        <f t="shared" si="26"/>
        <v>#REF!</v>
      </c>
    </row>
    <row r="118" spans="1:15">
      <c r="A118" s="9" t="s">
        <v>193</v>
      </c>
      <c r="B118" s="14" t="e">
        <f>SUMIF(#REF!,'Conto Economico'!#REF!,#REF!)</f>
        <v>#REF!</v>
      </c>
      <c r="C118" s="14" t="e">
        <f>SUMIF(#REF!,'Conto Economico'!#REF!,#REF!)</f>
        <v>#REF!</v>
      </c>
      <c r="D118" s="14" t="e">
        <f>SUMIF(#REF!,'Conto Economico'!#REF!,#REF!)</f>
        <v>#REF!</v>
      </c>
      <c r="E118" s="14" t="e">
        <f>SUMIF(#REF!,'Conto Economico'!#REF!,#REF!)</f>
        <v>#REF!</v>
      </c>
      <c r="F118" s="14" t="e">
        <f>SUMIF(#REF!,'Conto Economico'!#REF!,#REF!)</f>
        <v>#REF!</v>
      </c>
      <c r="G118" s="14" t="e">
        <f>SUMIF(#REF!,'Conto Economico'!#REF!,#REF!)</f>
        <v>#REF!</v>
      </c>
      <c r="H118" s="58" t="e">
        <f>ROUND(#REF!,0)</f>
        <v>#REF!</v>
      </c>
      <c r="I118" s="58" t="e">
        <f>ROUND(#REF!,0)</f>
        <v>#REF!</v>
      </c>
      <c r="J118" s="58">
        <v>0</v>
      </c>
      <c r="K118" s="58">
        <v>0</v>
      </c>
      <c r="L118" s="58" t="e">
        <f>ROUND(#REF!,0)</f>
        <v>#REF!</v>
      </c>
      <c r="M118" s="58" t="e">
        <f>ROUND(#REF!,0)</f>
        <v>#REF!</v>
      </c>
      <c r="N118" s="58" t="e">
        <f t="shared" si="25"/>
        <v>#REF!</v>
      </c>
      <c r="O118" s="69" t="e">
        <f t="shared" si="26"/>
        <v>#REF!</v>
      </c>
    </row>
    <row r="119" spans="1:15">
      <c r="A119" s="9" t="s">
        <v>194</v>
      </c>
      <c r="B119" s="14" t="e">
        <f>SUMIF(#REF!,'Conto Economico'!#REF!,#REF!)</f>
        <v>#REF!</v>
      </c>
      <c r="C119" s="14" t="e">
        <f>SUMIF(#REF!,'Conto Economico'!#REF!,#REF!)</f>
        <v>#REF!</v>
      </c>
      <c r="D119" s="14" t="e">
        <f>SUMIF(#REF!,'Conto Economico'!#REF!,#REF!)</f>
        <v>#REF!</v>
      </c>
      <c r="E119" s="14" t="e">
        <f>SUMIF(#REF!,'Conto Economico'!#REF!,#REF!)</f>
        <v>#REF!</v>
      </c>
      <c r="F119" s="14" t="e">
        <f>SUMIF(#REF!,'Conto Economico'!#REF!,#REF!)</f>
        <v>#REF!</v>
      </c>
      <c r="G119" s="14" t="e">
        <f>SUMIF(#REF!,'Conto Economico'!#REF!,#REF!)</f>
        <v>#REF!</v>
      </c>
      <c r="H119" s="58" t="e">
        <f>ROUND(#REF!,0)</f>
        <v>#REF!</v>
      </c>
      <c r="I119" s="58" t="e">
        <f>ROUND(#REF!,0)</f>
        <v>#REF!</v>
      </c>
      <c r="J119" s="58">
        <v>0</v>
      </c>
      <c r="K119" s="58">
        <v>0</v>
      </c>
      <c r="L119" s="58" t="e">
        <f>ROUND(#REF!,0)</f>
        <v>#REF!</v>
      </c>
      <c r="M119" s="58" t="e">
        <f>ROUND(#REF!,0)</f>
        <v>#REF!</v>
      </c>
      <c r="N119" s="58" t="e">
        <f t="shared" si="25"/>
        <v>#REF!</v>
      </c>
      <c r="O119" s="69" t="e">
        <f t="shared" si="26"/>
        <v>#REF!</v>
      </c>
    </row>
    <row r="120" spans="1:15" ht="15.75">
      <c r="A120" s="22" t="s">
        <v>195</v>
      </c>
      <c r="B120" s="23" t="e">
        <f t="shared" ref="B120:H120" si="44">+B113-B117</f>
        <v>#REF!</v>
      </c>
      <c r="C120" s="23" t="e">
        <f t="shared" si="44"/>
        <v>#REF!</v>
      </c>
      <c r="D120" s="23" t="e">
        <f t="shared" si="44"/>
        <v>#REF!</v>
      </c>
      <c r="E120" s="23" t="e">
        <f t="shared" si="44"/>
        <v>#REF!</v>
      </c>
      <c r="F120" s="23" t="e">
        <f t="shared" si="44"/>
        <v>#REF!</v>
      </c>
      <c r="G120" s="23" t="e">
        <f t="shared" si="44"/>
        <v>#REF!</v>
      </c>
      <c r="H120" s="59" t="e">
        <f t="shared" si="44"/>
        <v>#REF!</v>
      </c>
      <c r="I120" s="59" t="e">
        <f>+I113-I117</f>
        <v>#REF!</v>
      </c>
      <c r="J120" s="59">
        <v>1255509</v>
      </c>
      <c r="K120" s="59">
        <v>3868</v>
      </c>
      <c r="L120" s="59" t="e">
        <f>+L113-L117</f>
        <v>#REF!</v>
      </c>
      <c r="M120" s="59" t="e">
        <f>+M113-M117</f>
        <v>#REF!</v>
      </c>
      <c r="N120" s="59" t="e">
        <f t="shared" si="25"/>
        <v>#REF!</v>
      </c>
      <c r="O120" s="70" t="e">
        <f t="shared" si="26"/>
        <v>#REF!</v>
      </c>
    </row>
    <row r="121" spans="1:15">
      <c r="A121" s="5"/>
      <c r="B121" s="14"/>
      <c r="C121" s="14"/>
      <c r="D121" s="14"/>
      <c r="E121" s="14"/>
      <c r="F121" s="14"/>
      <c r="G121" s="14"/>
      <c r="H121" s="58"/>
      <c r="I121" s="58"/>
      <c r="J121" s="58"/>
      <c r="K121" s="58"/>
      <c r="L121" s="58"/>
      <c r="M121" s="58"/>
      <c r="N121" s="58">
        <f t="shared" si="25"/>
        <v>0</v>
      </c>
      <c r="O121" s="69">
        <f t="shared" si="26"/>
        <v>0</v>
      </c>
    </row>
    <row r="122" spans="1:15" ht="18">
      <c r="A122" s="20" t="s">
        <v>196</v>
      </c>
      <c r="B122" s="21" t="e">
        <f t="shared" ref="B122:H122" si="45">+B85+B101+B110+B120</f>
        <v>#REF!</v>
      </c>
      <c r="C122" s="21" t="e">
        <f t="shared" si="45"/>
        <v>#REF!</v>
      </c>
      <c r="D122" s="21" t="e">
        <f t="shared" si="45"/>
        <v>#REF!</v>
      </c>
      <c r="E122" s="21" t="e">
        <f t="shared" si="45"/>
        <v>#REF!</v>
      </c>
      <c r="F122" s="21" t="e">
        <f t="shared" si="45"/>
        <v>#REF!</v>
      </c>
      <c r="G122" s="21" t="e">
        <f t="shared" si="45"/>
        <v>#REF!</v>
      </c>
      <c r="H122" s="62" t="e">
        <f t="shared" si="45"/>
        <v>#REF!</v>
      </c>
      <c r="I122" s="62" t="e">
        <f>+I85+I101+I110+I120</f>
        <v>#REF!</v>
      </c>
      <c r="J122" s="62">
        <v>2483699</v>
      </c>
      <c r="K122" s="62">
        <v>2317806</v>
      </c>
      <c r="L122" s="62" t="e">
        <f>+L85+L101+L110+L120</f>
        <v>#REF!</v>
      </c>
      <c r="M122" s="62" t="e">
        <f>+M85+M101+M110+M120</f>
        <v>#REF!</v>
      </c>
      <c r="N122" s="62" t="e">
        <f t="shared" si="25"/>
        <v>#REF!</v>
      </c>
      <c r="O122" s="73" t="e">
        <f t="shared" si="26"/>
        <v>#REF!</v>
      </c>
    </row>
    <row r="123" spans="1:15">
      <c r="A123" s="5"/>
      <c r="B123" s="14"/>
      <c r="C123" s="14"/>
      <c r="D123" s="14"/>
      <c r="E123" s="14"/>
      <c r="F123" s="14"/>
      <c r="G123" s="14"/>
      <c r="H123" s="58"/>
      <c r="I123" s="58"/>
      <c r="J123" s="58"/>
      <c r="K123" s="58"/>
      <c r="L123" s="58"/>
      <c r="M123" s="58"/>
      <c r="N123" s="58">
        <f t="shared" si="25"/>
        <v>0</v>
      </c>
      <c r="O123" s="69">
        <f t="shared" si="26"/>
        <v>0</v>
      </c>
    </row>
    <row r="124" spans="1:15">
      <c r="A124" s="5" t="s">
        <v>197</v>
      </c>
      <c r="B124" s="14"/>
      <c r="C124" s="14"/>
      <c r="D124" s="14"/>
      <c r="E124" s="14"/>
      <c r="F124" s="14"/>
      <c r="G124" s="14"/>
      <c r="H124" s="58"/>
      <c r="I124" s="58"/>
      <c r="J124" s="58"/>
      <c r="K124" s="58"/>
      <c r="L124" s="58"/>
      <c r="M124" s="58"/>
      <c r="N124" s="58">
        <f t="shared" si="25"/>
        <v>0</v>
      </c>
      <c r="O124" s="69">
        <f t="shared" si="26"/>
        <v>0</v>
      </c>
    </row>
    <row r="125" spans="1:15">
      <c r="A125" s="6" t="s">
        <v>198</v>
      </c>
      <c r="B125" s="13" t="e">
        <f>SUMIF(#REF!,'Conto Economico'!#REF!,#REF!)</f>
        <v>#REF!</v>
      </c>
      <c r="C125" s="13" t="e">
        <f>SUMIF(#REF!,'Conto Economico'!#REF!,#REF!)</f>
        <v>#REF!</v>
      </c>
      <c r="D125" s="13" t="e">
        <f>SUMIF(#REF!,'Conto Economico'!#REF!,#REF!)</f>
        <v>#REF!</v>
      </c>
      <c r="E125" s="13" t="e">
        <f>SUMIF(#REF!,'Conto Economico'!#REF!,#REF!)</f>
        <v>#REF!</v>
      </c>
      <c r="F125" s="13" t="e">
        <f>SUMIF(#REF!,'Conto Economico'!#REF!,#REF!)</f>
        <v>#REF!</v>
      </c>
      <c r="G125" s="13" t="e">
        <f>SUMIF(#REF!,'Conto Economico'!#REF!,#REF!)</f>
        <v>#REF!</v>
      </c>
      <c r="H125" s="57" t="e">
        <f>ROUND(#REF!,0)</f>
        <v>#REF!</v>
      </c>
      <c r="I125" s="57" t="e">
        <f>ROUND(#REF!,0)</f>
        <v>#REF!</v>
      </c>
      <c r="J125" s="57">
        <v>1155648</v>
      </c>
      <c r="K125" s="57">
        <v>1159017</v>
      </c>
      <c r="L125" s="57" t="e">
        <f>ROUND(#REF!,0)</f>
        <v>#REF!</v>
      </c>
      <c r="M125" s="57" t="e">
        <f>ROUND(#REF!,0)</f>
        <v>#REF!</v>
      </c>
      <c r="N125" s="57" t="e">
        <f t="shared" si="25"/>
        <v>#REF!</v>
      </c>
      <c r="O125" s="68" t="e">
        <f t="shared" si="26"/>
        <v>#REF!</v>
      </c>
    </row>
    <row r="126" spans="1:15">
      <c r="A126" s="6" t="s">
        <v>199</v>
      </c>
      <c r="B126" s="13" t="e">
        <f>SUMIF(#REF!,'Conto Economico'!#REF!,#REF!)</f>
        <v>#REF!</v>
      </c>
      <c r="C126" s="13" t="e">
        <f>SUMIF(#REF!,'Conto Economico'!#REF!,#REF!)</f>
        <v>#REF!</v>
      </c>
      <c r="D126" s="13" t="e">
        <f>SUMIF(#REF!,'Conto Economico'!#REF!,#REF!)</f>
        <v>#REF!</v>
      </c>
      <c r="E126" s="13" t="e">
        <f>SUMIF(#REF!,'Conto Economico'!#REF!,#REF!)</f>
        <v>#REF!</v>
      </c>
      <c r="F126" s="13" t="e">
        <f>SUMIF(#REF!,'Conto Economico'!#REF!,#REF!)</f>
        <v>#REF!</v>
      </c>
      <c r="G126" s="13" t="e">
        <f>SUMIF(#REF!,'Conto Economico'!#REF!,#REF!)</f>
        <v>#REF!</v>
      </c>
      <c r="H126" s="57" t="e">
        <f>ROUND(#REF!,0)</f>
        <v>#REF!</v>
      </c>
      <c r="I126" s="57" t="e">
        <f>ROUND(#REF!,0)</f>
        <v>#REF!</v>
      </c>
      <c r="J126" s="57">
        <v>862243</v>
      </c>
      <c r="K126" s="57">
        <v>997884</v>
      </c>
      <c r="L126" s="57" t="e">
        <f>ROUND(#REF!,0)</f>
        <v>#REF!</v>
      </c>
      <c r="M126" s="57" t="e">
        <f>ROUND(#REF!,0)</f>
        <v>#REF!</v>
      </c>
      <c r="N126" s="57" t="e">
        <f t="shared" si="25"/>
        <v>#REF!</v>
      </c>
      <c r="O126" s="68" t="e">
        <f t="shared" si="26"/>
        <v>#REF!</v>
      </c>
    </row>
    <row r="127" spans="1:15">
      <c r="A127" s="5"/>
      <c r="B127" s="12"/>
      <c r="C127" s="12"/>
      <c r="D127" s="12"/>
      <c r="E127" s="12"/>
      <c r="F127" s="12"/>
      <c r="G127" s="12"/>
      <c r="H127" s="56"/>
      <c r="I127" s="56"/>
      <c r="J127" s="56"/>
      <c r="K127" s="56"/>
      <c r="L127" s="56"/>
      <c r="M127" s="56"/>
      <c r="N127" s="56">
        <f t="shared" si="25"/>
        <v>0</v>
      </c>
      <c r="O127" s="67">
        <f t="shared" si="26"/>
        <v>0</v>
      </c>
    </row>
    <row r="128" spans="1:15" ht="20.25">
      <c r="A128" s="18" t="s">
        <v>200</v>
      </c>
      <c r="B128" s="19" t="e">
        <f t="shared" ref="B128:H128" si="46">+B122-B125-B126</f>
        <v>#REF!</v>
      </c>
      <c r="C128" s="19" t="e">
        <f t="shared" si="46"/>
        <v>#REF!</v>
      </c>
      <c r="D128" s="19" t="e">
        <f t="shared" si="46"/>
        <v>#REF!</v>
      </c>
      <c r="E128" s="19" t="e">
        <f t="shared" si="46"/>
        <v>#REF!</v>
      </c>
      <c r="F128" s="19" t="e">
        <f t="shared" si="46"/>
        <v>#REF!</v>
      </c>
      <c r="G128" s="19" t="e">
        <f t="shared" si="46"/>
        <v>#REF!</v>
      </c>
      <c r="H128" s="63" t="e">
        <f t="shared" si="46"/>
        <v>#REF!</v>
      </c>
      <c r="I128" s="63" t="e">
        <f>+I122-I125-I126</f>
        <v>#REF!</v>
      </c>
      <c r="J128" s="63">
        <v>465808</v>
      </c>
      <c r="K128" s="63">
        <v>160905</v>
      </c>
      <c r="L128" s="63" t="e">
        <f>+L122-L125-L126</f>
        <v>#REF!</v>
      </c>
      <c r="M128" s="63" t="e">
        <f>+M122-M125-M126</f>
        <v>#REF!</v>
      </c>
      <c r="N128" s="63" t="e">
        <f t="shared" si="25"/>
        <v>#REF!</v>
      </c>
      <c r="O128" s="74" t="e">
        <f t="shared" si="26"/>
        <v>#REF!</v>
      </c>
    </row>
  </sheetData>
  <phoneticPr fontId="0" type="noConversion"/>
  <pageMargins left="0.19685039370078741" right="0.19685039370078741" top="0.25" bottom="0.48" header="0.16" footer="0.2"/>
  <pageSetup paperSize="9" scale="90" fitToHeight="10" orientation="portrait" r:id="rId1"/>
  <headerFooter alignWithMargins="0">
    <oddFooter>&amp;L&amp;A&amp;RPagina &amp;P di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Stato Patrimoniale</vt:lpstr>
      <vt:lpstr>Conto Economico</vt:lpstr>
      <vt:lpstr>'Conto Economico'!Print_Area</vt:lpstr>
      <vt:lpstr>'Stato Patrimoniale'!Print_Area</vt:lpstr>
      <vt:lpstr>'Conto Economico'!Print_Titles</vt:lpstr>
      <vt:lpstr>'Stato Patrimoniale'!Print_Titles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 Professional SP 3 Italiano</dc:creator>
  <cp:lastModifiedBy>marta.rocchi</cp:lastModifiedBy>
  <cp:lastPrinted>2018-01-19T10:00:16Z</cp:lastPrinted>
  <dcterms:created xsi:type="dcterms:W3CDTF">2005-03-14T14:04:22Z</dcterms:created>
  <dcterms:modified xsi:type="dcterms:W3CDTF">2018-01-19T10:00:24Z</dcterms:modified>
</cp:coreProperties>
</file>